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<sst xmlns="http://schemas.openxmlformats.org/spreadsheetml/2006/main" count="641" uniqueCount="112">
  <si>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</si>
  <si>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</si>
  <si>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</si>
  <si>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</si>
  <si>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</si>
  <si>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</si>
  <si>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</si>
  <si>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</si>
  <si>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</si>
  <si>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</si>
  <si>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</si>
  <si>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</si>
  <si>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</si>
  <si>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</si>
  <si>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</si>
  <si>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</si>
  <si>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</si>
  <si>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</si>
  <si>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</si>
  <si>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</si>
  <si>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</si>
  <si>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</si>
  <si>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</si>
  <si>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</si>
  <si>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</si>
  <si>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</si>
  <si>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</si>
  <si>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</si>
  <si>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</si>
  <si>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</si>
  <si>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</si>
  <si>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</si>
  <si>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</si>
  <si>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</si>
  <si>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</si>
  <si>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</si>
  <si>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</si>
  <si>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</si>
  <si>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</si>
  <si>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</si>
  <si>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</si>
  <si>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</si>
  <si>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</si>
  <si>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</si>
  <si>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</si>
  <si>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</si>
  <si>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</si>
  <si>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</si>
  <si>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</si>
  <si>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</si>
  <si>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</si>
  <si>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</si>
  <si>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</si>
  <si>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</si>
  <si>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</si>
  <si>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</si>
  <si>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</si>
  <si>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</si>
  <si>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</si>
  <si>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</si>
  <si>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</si>
  <si>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</si>
  <si>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</si>
  <si>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</si>
  <si>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</si>
  <si>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</si>
  <si>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</si>
  <si>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</si>
  <si>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</si>
  <si>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</si>
  <si>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</si>
  <si>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</si>
  <si>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</si>
  <si>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</si>
  <si>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</si>
  <si>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</si>
  <si>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</si>
  <si>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</si>
  <si>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</si>
  <si>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</si>
  <si>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</si>
  <si>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</si>
  <si>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</si>
  <si>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</si>
  <si>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</si>
  <si>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</si>
  <si>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</si>
  <si>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</si>
  <si>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</si>
  <si>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</si>
  <si>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</si>
  <si>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</si>
  <si>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</si>
  <si>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</si>
  <si>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</si>
  <si>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IN LUNA SEPTEMBRIE 2023</t>
  </si>
  <si>
    <t>SITUATIA CONSUMULUI DE MEDICAMENTE PENTRU PENSIONARI CU PENSII&lt;= 1608 LEI SEPTEMBRIE 2023</t>
  </si>
  <si>
    <t>SITUATIA CONSUMULUI DE MEDICAMENTE COST VOLUM PENTRU PENSIONARI  PANA LA 1608 LEI SEPTEMBRIE 2023</t>
  </si>
  <si>
    <t>SITUATIA CONSUMULUI DE MEDICAMENTE PENTRU UCRAINIENI OUG15/2022 SEPTEMBRIE 2023</t>
  </si>
  <si>
    <t>SITUATIA CONSUMULUI DE MEDICAMENTE PENTRU DIABET   LUNA SEPTEMBRIE 2023</t>
  </si>
  <si>
    <t>SITUATIA CONSUMULUI DE MEDICAMENTE PENTRU INSULINE LUNA SEPTEMBRIE 2023</t>
  </si>
  <si>
    <t>SITUATIA CONSUMULUI DE MEDICAMENTE LA  DIABET SI INSULINE SEPTEMBRIE 2023</t>
  </si>
  <si>
    <t>SITUATIA CONSUMULUI LA TESTE PENTRU LUNA SEPTEMBRIE 2023</t>
  </si>
  <si>
    <t>SITUATIA CONSUMULUI DE MEDICAMENTE PENTRU PNS COST VOLUM   LUNA SEPTEMBRIE 2023</t>
  </si>
  <si>
    <t>SITUATIA CONSUMULUI DE MEDICAMENTE PENTRU MUCOVISCIDOZA  COST VOLUM   LUNA SEPTEMBRIE 2023</t>
  </si>
  <si>
    <t>SITUATIA CONSUMULUI DE MEDICAMENTE PENTRU ONCOLOGIE LUNA SEPTEMBRIE 2023</t>
  </si>
  <si>
    <t>SITUATIA CONSUMULUI DE MEDICAMENTE LA STARI POSTTRANSPLANT SEPTEMBRIE 2023</t>
  </si>
  <si>
    <t>SITUATIA CONSUMULUI DE MEDICAMENTE PENTRU SCLEROZA LUNA SEPTEMBRIE  2023</t>
  </si>
  <si>
    <t>SITUATIA CONSUMULUI DE MEDIC. PENTRU UNICE COST VOLUM   LUNA SEPTEMBRIE 2023</t>
  </si>
  <si>
    <t>SITUATIA CONSUMULUI DE MEDICAMENTE LA fibroza pulmonara SEPTEMBRIE 2023</t>
  </si>
  <si>
    <t>SITUATIA CONSUMULUI DE MEDICAMENTE LA AMIOTROPIE SPINALA CRONICA SEPTEMBRIE 2023</t>
  </si>
  <si>
    <t>SITUATIA CONSUMULUI DE MEDICAMENTE LA STARI MUCOVISCIDOZA SEPTEMBRIE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</si>
</sst>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workbookViewId="0" topLeftCell="A1">
      <selection activeCell="W20" sqref="W20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8" bestFit="1" customWidth="1"/>
    <col min="22" max="23" width="11.7109375" style="68" bestFit="1" customWidth="1"/>
    <col min="24" max="24" width="10.140625" style="68" bestFit="1" customWidth="1"/>
    <col min="25" max="28" width="9.140625" style="68" customWidth="1"/>
    <col min="29" max="134" width="9.140625" style="4" customWidth="1"/>
  </cols>
  <sheetData>
    <row r="3" spans="2:20" ht="15.75">
      <c r="B3" s="85" t="s">
        <v>95</v>
      </c>
      <c r="C3" s="85"/>
      <c r="D3" s="85"/>
      <c r="E3" s="85"/>
      <c r="F3" s="85"/>
      <c r="G3" s="85"/>
      <c r="H3" s="85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56794</v>
      </c>
      <c r="D5" s="21">
        <v>66784.25</v>
      </c>
      <c r="E5" s="21">
        <v>60287.56</v>
      </c>
      <c r="F5" s="21">
        <v>8191.33</v>
      </c>
      <c r="G5" s="21">
        <v>8827.45</v>
      </c>
      <c r="H5" s="22">
        <v>1135.56</v>
      </c>
      <c r="I5" s="21"/>
      <c r="J5" s="21"/>
      <c r="K5" s="21"/>
      <c r="L5" s="21"/>
      <c r="M5" s="21">
        <v>59394.98</v>
      </c>
      <c r="N5" s="21">
        <v>5246.72</v>
      </c>
      <c r="O5" s="21">
        <v>14718.8</v>
      </c>
      <c r="P5" s="21">
        <v>1481.42</v>
      </c>
      <c r="Q5" s="21">
        <v>4574.54</v>
      </c>
      <c r="R5" s="51">
        <f>H5+I5+J5+K5+L5+M5+N5+O5+P5+Q5</f>
        <v>86552.01999999999</v>
      </c>
      <c r="S5" s="61">
        <f aca="true" t="shared" si="0" ref="S5:S35">C5+D5+E5+F5+G5+R5</f>
        <v>287436.61</v>
      </c>
      <c r="T5" s="75">
        <f>S5-R5</f>
        <v>200884.59</v>
      </c>
      <c r="W5" s="81"/>
    </row>
    <row r="6" spans="1:23" ht="15.75">
      <c r="A6" s="49">
        <v>2</v>
      </c>
      <c r="B6" s="50" t="s">
        <v>7</v>
      </c>
      <c r="C6" s="21">
        <v>29839.23</v>
      </c>
      <c r="D6" s="21">
        <v>31848.98</v>
      </c>
      <c r="E6" s="21">
        <v>11975.37</v>
      </c>
      <c r="F6" s="21">
        <v>9813.19</v>
      </c>
      <c r="G6" s="21">
        <v>3402.29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86879.06</v>
      </c>
      <c r="T6" s="75">
        <f aca="true" t="shared" si="2" ref="T6:T35">S6-R6</f>
        <v>86879.06</v>
      </c>
      <c r="W6" s="81"/>
    </row>
    <row r="7" spans="1:23" ht="15.75">
      <c r="A7" s="49">
        <v>3</v>
      </c>
      <c r="B7" s="50" t="s">
        <v>8</v>
      </c>
      <c r="C7" s="21">
        <v>26516.76</v>
      </c>
      <c r="D7" s="21">
        <v>25367.69</v>
      </c>
      <c r="E7" s="21">
        <v>13823.99</v>
      </c>
      <c r="F7" s="21">
        <v>3252.12</v>
      </c>
      <c r="G7" s="21">
        <v>4247.13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73207.69</v>
      </c>
      <c r="T7" s="75">
        <f t="shared" si="2"/>
        <v>73207.69</v>
      </c>
      <c r="W7" s="81"/>
    </row>
    <row r="8" spans="1:23" ht="15.75">
      <c r="A8" s="49">
        <v>4</v>
      </c>
      <c r="B8" s="50" t="s">
        <v>9</v>
      </c>
      <c r="C8" s="21">
        <v>26047.96</v>
      </c>
      <c r="D8" s="21">
        <v>36512.51</v>
      </c>
      <c r="E8" s="21">
        <v>59974.64</v>
      </c>
      <c r="F8" s="22">
        <v>3795.94</v>
      </c>
      <c r="G8" s="21">
        <v>4204.59</v>
      </c>
      <c r="H8" s="22"/>
      <c r="K8" s="21"/>
      <c r="L8" s="21"/>
      <c r="M8" s="21">
        <v>7241.17</v>
      </c>
      <c r="N8" s="21"/>
      <c r="O8" s="21"/>
      <c r="P8" s="21"/>
      <c r="Q8" s="21">
        <v>5006.34</v>
      </c>
      <c r="R8" s="51">
        <f t="shared" si="1"/>
        <v>12247.51</v>
      </c>
      <c r="S8" s="61">
        <f t="shared" si="0"/>
        <v>142783.15</v>
      </c>
      <c r="T8" s="75">
        <f t="shared" si="2"/>
        <v>130535.64</v>
      </c>
      <c r="W8" s="81"/>
    </row>
    <row r="9" spans="1:23" ht="15.75">
      <c r="A9" s="49">
        <v>5</v>
      </c>
      <c r="B9" s="50" t="s">
        <v>10</v>
      </c>
      <c r="C9" s="21">
        <v>79760.64</v>
      </c>
      <c r="D9" s="21">
        <v>92209.34</v>
      </c>
      <c r="E9" s="21">
        <v>281069.77</v>
      </c>
      <c r="F9" s="21">
        <v>17393.64</v>
      </c>
      <c r="G9" s="21">
        <v>9049.9</v>
      </c>
      <c r="H9" s="22">
        <v>1698.7</v>
      </c>
      <c r="I9" s="21"/>
      <c r="J9" s="21"/>
      <c r="K9" s="21"/>
      <c r="L9" s="21">
        <v>6007.61</v>
      </c>
      <c r="M9" s="21">
        <v>23937.46</v>
      </c>
      <c r="N9" s="21">
        <v>1001.27</v>
      </c>
      <c r="O9" s="21">
        <v>9149.07</v>
      </c>
      <c r="P9" s="21"/>
      <c r="Q9" s="21">
        <v>2002.54</v>
      </c>
      <c r="R9" s="51">
        <f t="shared" si="1"/>
        <v>43796.65</v>
      </c>
      <c r="S9" s="61">
        <f t="shared" si="0"/>
        <v>523279.94000000006</v>
      </c>
      <c r="T9" s="75">
        <f t="shared" si="2"/>
        <v>479483.29000000004</v>
      </c>
      <c r="W9" s="81"/>
    </row>
    <row r="10" spans="1:23" ht="15" customHeight="1">
      <c r="A10" s="49">
        <v>6</v>
      </c>
      <c r="B10" s="50" t="s">
        <v>53</v>
      </c>
      <c r="C10" s="21">
        <v>82890</v>
      </c>
      <c r="D10" s="21">
        <v>119250.46</v>
      </c>
      <c r="E10" s="21">
        <v>61662.2</v>
      </c>
      <c r="F10" s="21">
        <v>13424.44</v>
      </c>
      <c r="G10" s="21">
        <v>13685.77</v>
      </c>
      <c r="H10" s="22">
        <v>567.63</v>
      </c>
      <c r="I10" s="21"/>
      <c r="J10" s="21"/>
      <c r="K10" s="21"/>
      <c r="L10" s="21"/>
      <c r="M10" s="21">
        <v>3244.18</v>
      </c>
      <c r="N10" s="21"/>
      <c r="O10" s="21"/>
      <c r="P10" s="21"/>
      <c r="Q10" s="21"/>
      <c r="R10" s="51">
        <f t="shared" si="1"/>
        <v>3811.81</v>
      </c>
      <c r="S10" s="61">
        <f t="shared" si="0"/>
        <v>294724.68000000005</v>
      </c>
      <c r="T10" s="75">
        <f t="shared" si="2"/>
        <v>290912.87000000005</v>
      </c>
      <c r="W10" s="81"/>
    </row>
    <row r="11" spans="1:23" ht="15.75">
      <c r="A11" s="49">
        <v>7</v>
      </c>
      <c r="B11" s="50" t="s">
        <v>11</v>
      </c>
      <c r="C11" s="21">
        <v>17111.52</v>
      </c>
      <c r="D11" s="21">
        <v>19250.17</v>
      </c>
      <c r="E11" s="21">
        <v>62606.34</v>
      </c>
      <c r="F11" s="21">
        <v>975.6</v>
      </c>
      <c r="G11" s="21">
        <v>1114.85</v>
      </c>
      <c r="H11" s="22">
        <v>1892.6</v>
      </c>
      <c r="I11" s="21"/>
      <c r="J11" s="21"/>
      <c r="K11" s="21">
        <v>3326.1</v>
      </c>
      <c r="L11" s="21"/>
      <c r="M11" s="21">
        <v>4866.27</v>
      </c>
      <c r="N11" s="21"/>
      <c r="O11" s="21"/>
      <c r="P11" s="21"/>
      <c r="Q11" s="21">
        <v>15605.86</v>
      </c>
      <c r="R11" s="51">
        <f t="shared" si="1"/>
        <v>25690.83</v>
      </c>
      <c r="S11" s="61">
        <f t="shared" si="0"/>
        <v>126749.31000000001</v>
      </c>
      <c r="T11" s="75">
        <f t="shared" si="2"/>
        <v>101058.48000000001</v>
      </c>
      <c r="W11" s="81"/>
    </row>
    <row r="12" spans="1:23" ht="15.75">
      <c r="A12" s="49">
        <v>8</v>
      </c>
      <c r="B12" s="50" t="s">
        <v>12</v>
      </c>
      <c r="C12" s="21">
        <v>24811.92</v>
      </c>
      <c r="D12" s="23">
        <v>34475.03</v>
      </c>
      <c r="E12" s="21">
        <v>29311.25</v>
      </c>
      <c r="F12" s="21">
        <v>4862.18</v>
      </c>
      <c r="G12" s="21">
        <v>4891.1</v>
      </c>
      <c r="H12" s="22">
        <v>491.7</v>
      </c>
      <c r="I12" s="21"/>
      <c r="J12" s="21"/>
      <c r="K12" s="21">
        <v>2217.4</v>
      </c>
      <c r="L12" s="21"/>
      <c r="M12" s="21"/>
      <c r="N12" s="21"/>
      <c r="O12" s="21"/>
      <c r="P12" s="21"/>
      <c r="Q12" s="21"/>
      <c r="R12" s="51">
        <f t="shared" si="1"/>
        <v>2709.1</v>
      </c>
      <c r="S12" s="61">
        <f t="shared" si="0"/>
        <v>101060.58000000002</v>
      </c>
      <c r="T12" s="75">
        <f t="shared" si="2"/>
        <v>98351.48000000001</v>
      </c>
      <c r="W12" s="81"/>
    </row>
    <row r="13" spans="1:23" ht="15.75">
      <c r="A13" s="49">
        <v>9</v>
      </c>
      <c r="B13" s="50" t="s">
        <v>13</v>
      </c>
      <c r="C13" s="21">
        <v>42439.9</v>
      </c>
      <c r="D13" s="21">
        <v>53780.36</v>
      </c>
      <c r="E13" s="21">
        <v>25937.04</v>
      </c>
      <c r="F13" s="21">
        <v>6451.39</v>
      </c>
      <c r="G13" s="21">
        <v>7125.96</v>
      </c>
      <c r="H13" s="22"/>
      <c r="I13" s="21"/>
      <c r="J13" s="21"/>
      <c r="K13" s="21">
        <v>1402.88</v>
      </c>
      <c r="L13" s="21"/>
      <c r="M13" s="21"/>
      <c r="N13" s="21"/>
      <c r="O13" s="21"/>
      <c r="P13" s="21"/>
      <c r="Q13" s="21"/>
      <c r="R13" s="51">
        <f t="shared" si="1"/>
        <v>1402.88</v>
      </c>
      <c r="S13" s="61">
        <f t="shared" si="0"/>
        <v>137137.53000000003</v>
      </c>
      <c r="T13" s="75">
        <f t="shared" si="2"/>
        <v>135734.65000000002</v>
      </c>
      <c r="W13" s="81"/>
    </row>
    <row r="14" spans="1:23" ht="15.75">
      <c r="A14" s="49">
        <v>10</v>
      </c>
      <c r="B14" s="50" t="s">
        <v>14</v>
      </c>
      <c r="C14" s="21">
        <v>23727.35</v>
      </c>
      <c r="D14" s="21">
        <v>21070.97</v>
      </c>
      <c r="E14" s="21">
        <v>5602.56</v>
      </c>
      <c r="F14" s="21">
        <v>4771.63</v>
      </c>
      <c r="G14" s="21">
        <v>1538.39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56710.899999999994</v>
      </c>
      <c r="T14" s="75">
        <f t="shared" si="2"/>
        <v>56710.899999999994</v>
      </c>
      <c r="W14" s="81"/>
    </row>
    <row r="15" spans="1:23" ht="15.75">
      <c r="A15" s="49">
        <v>11</v>
      </c>
      <c r="B15" s="50" t="s">
        <v>15</v>
      </c>
      <c r="C15" s="21">
        <v>70304.26</v>
      </c>
      <c r="D15" s="21">
        <v>79939.29</v>
      </c>
      <c r="E15" s="21">
        <v>48079.78</v>
      </c>
      <c r="F15" s="21">
        <v>12871.38</v>
      </c>
      <c r="G15" s="21">
        <v>6133.97</v>
      </c>
      <c r="H15" s="22"/>
      <c r="I15" s="21"/>
      <c r="J15" s="21"/>
      <c r="K15" s="21">
        <v>3308.98</v>
      </c>
      <c r="L15" s="21"/>
      <c r="M15" s="21"/>
      <c r="N15" s="21"/>
      <c r="O15" s="21"/>
      <c r="P15" s="21"/>
      <c r="Q15" s="21"/>
      <c r="R15" s="51">
        <f t="shared" si="1"/>
        <v>3308.98</v>
      </c>
      <c r="S15" s="61">
        <f t="shared" si="0"/>
        <v>220637.66</v>
      </c>
      <c r="T15" s="75">
        <f t="shared" si="2"/>
        <v>217328.68</v>
      </c>
      <c r="W15" s="81"/>
    </row>
    <row r="16" spans="1:23" ht="15.75">
      <c r="A16" s="49">
        <v>12</v>
      </c>
      <c r="B16" s="50" t="s">
        <v>16</v>
      </c>
      <c r="C16" s="21">
        <v>23201.62</v>
      </c>
      <c r="D16" s="21">
        <v>23686.48</v>
      </c>
      <c r="E16" s="21">
        <v>14451.78</v>
      </c>
      <c r="F16" s="21">
        <v>5770.01</v>
      </c>
      <c r="G16" s="21">
        <v>3241.54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70351.43</v>
      </c>
      <c r="T16" s="75">
        <f t="shared" si="2"/>
        <v>70351.43</v>
      </c>
      <c r="W16" s="81"/>
    </row>
    <row r="17" spans="1:23" ht="15.75">
      <c r="A17" s="49">
        <v>13</v>
      </c>
      <c r="B17" s="50" t="s">
        <v>17</v>
      </c>
      <c r="C17" s="21">
        <v>13599.76</v>
      </c>
      <c r="D17" s="21">
        <v>14624.75</v>
      </c>
      <c r="E17" s="21">
        <v>2372.12</v>
      </c>
      <c r="F17" s="21">
        <v>2544.84</v>
      </c>
      <c r="G17" s="21">
        <v>2509.27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35650.74</v>
      </c>
      <c r="T17" s="75">
        <f t="shared" si="2"/>
        <v>35650.74</v>
      </c>
      <c r="W17" s="81"/>
    </row>
    <row r="18" spans="1:23" ht="15.75">
      <c r="A18" s="49">
        <v>14</v>
      </c>
      <c r="B18" s="50" t="s">
        <v>18</v>
      </c>
      <c r="C18" s="21">
        <v>18988.6</v>
      </c>
      <c r="D18" s="21">
        <v>21032.71</v>
      </c>
      <c r="E18" s="21">
        <v>17125.89</v>
      </c>
      <c r="F18" s="21">
        <v>828.49</v>
      </c>
      <c r="G18" s="21">
        <v>3193.51</v>
      </c>
      <c r="H18" s="22">
        <v>491.4</v>
      </c>
      <c r="I18" s="21"/>
      <c r="J18" s="21"/>
      <c r="K18" s="21"/>
      <c r="L18" s="21"/>
      <c r="M18" s="21"/>
      <c r="N18" s="21"/>
      <c r="O18" s="21">
        <v>5394.24</v>
      </c>
      <c r="P18" s="21"/>
      <c r="Q18" s="21"/>
      <c r="R18" s="51">
        <f t="shared" si="1"/>
        <v>5885.639999999999</v>
      </c>
      <c r="S18" s="61">
        <f t="shared" si="0"/>
        <v>67054.84</v>
      </c>
      <c r="T18" s="75">
        <f t="shared" si="2"/>
        <v>61169.2</v>
      </c>
      <c r="W18" s="81"/>
    </row>
    <row r="19" spans="1:134" s="66" customFormat="1" ht="15.75">
      <c r="A19" s="49">
        <v>15</v>
      </c>
      <c r="B19" s="50" t="s">
        <v>19</v>
      </c>
      <c r="C19" s="21">
        <v>68478.82</v>
      </c>
      <c r="D19" s="21">
        <v>73291</v>
      </c>
      <c r="E19" s="21">
        <v>63293.82</v>
      </c>
      <c r="F19" s="21">
        <v>30001.52</v>
      </c>
      <c r="G19" s="21">
        <v>11292.32</v>
      </c>
      <c r="H19" s="21">
        <v>567.79</v>
      </c>
      <c r="I19" s="21"/>
      <c r="J19" s="21"/>
      <c r="K19" s="21"/>
      <c r="L19" s="21"/>
      <c r="M19" s="21">
        <v>12332.72</v>
      </c>
      <c r="N19" s="21"/>
      <c r="O19" s="21"/>
      <c r="P19" s="21"/>
      <c r="Q19" s="21"/>
      <c r="R19" s="51">
        <f t="shared" si="1"/>
        <v>12900.509999999998</v>
      </c>
      <c r="S19" s="61">
        <f t="shared" si="0"/>
        <v>259257.99000000002</v>
      </c>
      <c r="T19" s="75">
        <f t="shared" si="2"/>
        <v>246357.48</v>
      </c>
      <c r="U19" s="76"/>
      <c r="V19" s="68"/>
      <c r="W19" s="81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7193.88</v>
      </c>
      <c r="D20" s="21">
        <v>8421.21</v>
      </c>
      <c r="E20" s="21">
        <v>2391.87</v>
      </c>
      <c r="F20" s="21">
        <v>1941.73</v>
      </c>
      <c r="G20" s="21">
        <v>1020.42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20969.109999999997</v>
      </c>
      <c r="T20" s="75">
        <f t="shared" si="2"/>
        <v>20969.109999999997</v>
      </c>
      <c r="W20" s="81"/>
    </row>
    <row r="21" spans="1:23" ht="15.75">
      <c r="A21" s="49">
        <v>17</v>
      </c>
      <c r="B21" s="50" t="s">
        <v>21</v>
      </c>
      <c r="C21" s="21">
        <v>8904.21</v>
      </c>
      <c r="D21" s="21">
        <v>11266.39</v>
      </c>
      <c r="E21" s="21">
        <v>3685.02</v>
      </c>
      <c r="F21" s="21">
        <v>1377.14</v>
      </c>
      <c r="G21" s="21">
        <v>1771.34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27004.1</v>
      </c>
      <c r="T21" s="75">
        <f t="shared" si="2"/>
        <v>27004.1</v>
      </c>
      <c r="W21" s="81"/>
    </row>
    <row r="22" spans="1:23" ht="15.75">
      <c r="A22" s="49">
        <v>18</v>
      </c>
      <c r="B22" s="50" t="s">
        <v>85</v>
      </c>
      <c r="C22" s="21">
        <v>63077.91</v>
      </c>
      <c r="D22" s="21">
        <v>90218.56</v>
      </c>
      <c r="E22" s="21">
        <v>52663.17</v>
      </c>
      <c r="F22" s="21">
        <v>10472.2</v>
      </c>
      <c r="G22" s="21">
        <v>8063.78</v>
      </c>
      <c r="H22" s="21">
        <v>1131.05</v>
      </c>
      <c r="I22" s="21"/>
      <c r="J22" s="21"/>
      <c r="K22" s="21"/>
      <c r="L22" s="21"/>
      <c r="M22" s="21">
        <v>77210.61</v>
      </c>
      <c r="N22" s="21">
        <v>4005.07</v>
      </c>
      <c r="O22" s="21">
        <v>15399.45</v>
      </c>
      <c r="P22" s="69"/>
      <c r="Q22" s="21">
        <v>15018.99</v>
      </c>
      <c r="R22" s="51">
        <f t="shared" si="1"/>
        <v>112765.17000000001</v>
      </c>
      <c r="S22" s="61">
        <f t="shared" si="0"/>
        <v>337260.79000000004</v>
      </c>
      <c r="T22" s="75">
        <f t="shared" si="2"/>
        <v>224495.62000000002</v>
      </c>
      <c r="W22" s="81"/>
    </row>
    <row r="23" spans="1:23" ht="15.75">
      <c r="A23" s="49">
        <v>19</v>
      </c>
      <c r="B23" s="50" t="s">
        <v>22</v>
      </c>
      <c r="C23" s="21">
        <v>30398.67</v>
      </c>
      <c r="D23" s="21">
        <v>37498.57</v>
      </c>
      <c r="E23" s="21">
        <v>26416.56</v>
      </c>
      <c r="F23" s="21">
        <v>4503.15</v>
      </c>
      <c r="G23" s="21">
        <v>4259.3</v>
      </c>
      <c r="H23" s="22"/>
      <c r="I23" s="21"/>
      <c r="J23" s="21"/>
      <c r="K23" s="21"/>
      <c r="L23" s="21"/>
      <c r="M23" s="21">
        <v>6239.14</v>
      </c>
      <c r="N23" s="21"/>
      <c r="O23" s="21"/>
      <c r="P23" s="21">
        <v>1041.09</v>
      </c>
      <c r="Q23" s="21">
        <v>3003.8</v>
      </c>
      <c r="R23" s="51">
        <f t="shared" si="1"/>
        <v>10284.03</v>
      </c>
      <c r="S23" s="61">
        <f t="shared" si="0"/>
        <v>113360.27999999998</v>
      </c>
      <c r="T23" s="75">
        <f t="shared" si="2"/>
        <v>103076.24999999999</v>
      </c>
      <c r="W23" s="81"/>
    </row>
    <row r="24" spans="1:23" ht="15.75">
      <c r="A24" s="49">
        <v>20</v>
      </c>
      <c r="B24" s="50" t="s">
        <v>23</v>
      </c>
      <c r="C24" s="21">
        <v>21613.89</v>
      </c>
      <c r="D24" s="21">
        <v>24078.51</v>
      </c>
      <c r="E24" s="21">
        <v>11296.2</v>
      </c>
      <c r="F24" s="21">
        <v>5445.01</v>
      </c>
      <c r="G24" s="21">
        <v>4411.66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66845.26999999999</v>
      </c>
      <c r="T24" s="75">
        <f t="shared" si="2"/>
        <v>66845.26999999999</v>
      </c>
      <c r="W24" s="81"/>
    </row>
    <row r="25" spans="1:23" ht="15.75">
      <c r="A25" s="49">
        <v>21</v>
      </c>
      <c r="B25" s="50" t="s">
        <v>24</v>
      </c>
      <c r="C25" s="21">
        <v>11990.41</v>
      </c>
      <c r="D25" s="21">
        <v>14869.44</v>
      </c>
      <c r="E25" s="21">
        <v>12833.46</v>
      </c>
      <c r="F25" s="21">
        <v>1787.05</v>
      </c>
      <c r="G25" s="21">
        <v>2041.57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43521.93</v>
      </c>
      <c r="T25" s="75">
        <f t="shared" si="2"/>
        <v>43521.93</v>
      </c>
      <c r="W25" s="81"/>
    </row>
    <row r="26" spans="1:23" ht="15.75">
      <c r="A26" s="49">
        <v>22</v>
      </c>
      <c r="B26" s="50" t="s">
        <v>25</v>
      </c>
      <c r="C26" s="21">
        <v>94772.43</v>
      </c>
      <c r="D26" s="21">
        <v>140693.89</v>
      </c>
      <c r="E26" s="22">
        <v>62936.37</v>
      </c>
      <c r="F26" s="21">
        <v>7671.25</v>
      </c>
      <c r="G26" s="21">
        <v>18692.15</v>
      </c>
      <c r="H26" s="22">
        <v>1283.47</v>
      </c>
      <c r="K26" s="21"/>
      <c r="L26" s="21"/>
      <c r="M26" s="21">
        <v>17164.92</v>
      </c>
      <c r="N26" s="21">
        <v>8241.12</v>
      </c>
      <c r="O26" s="21">
        <v>26049.71</v>
      </c>
      <c r="P26" s="21"/>
      <c r="Q26" s="21"/>
      <c r="R26" s="51">
        <f t="shared" si="1"/>
        <v>52739.22</v>
      </c>
      <c r="S26" s="61">
        <f t="shared" si="0"/>
        <v>377505.31000000006</v>
      </c>
      <c r="T26" s="75">
        <f t="shared" si="2"/>
        <v>324766.0900000001</v>
      </c>
      <c r="W26" s="81"/>
    </row>
    <row r="27" spans="1:23" ht="15.75">
      <c r="A27" s="49">
        <v>23</v>
      </c>
      <c r="B27" s="50" t="s">
        <v>26</v>
      </c>
      <c r="C27" s="21">
        <v>57270.77</v>
      </c>
      <c r="D27" s="21">
        <v>63256.55</v>
      </c>
      <c r="E27" s="21">
        <v>41977.67</v>
      </c>
      <c r="F27" s="21">
        <v>12285.4</v>
      </c>
      <c r="G27" s="21">
        <v>7770.03</v>
      </c>
      <c r="H27" s="22">
        <v>756.84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756.84</v>
      </c>
      <c r="S27" s="61">
        <f t="shared" si="0"/>
        <v>183317.25999999998</v>
      </c>
      <c r="T27" s="75">
        <f t="shared" si="2"/>
        <v>182560.41999999998</v>
      </c>
      <c r="W27" s="81"/>
    </row>
    <row r="28" spans="1:23" ht="15.75">
      <c r="A28" s="49">
        <v>24</v>
      </c>
      <c r="B28" s="50" t="s">
        <v>36</v>
      </c>
      <c r="C28" s="21">
        <v>5287.75</v>
      </c>
      <c r="D28" s="21">
        <v>4775.46</v>
      </c>
      <c r="E28" s="21">
        <v>4340.76</v>
      </c>
      <c r="F28" s="21">
        <v>836.15</v>
      </c>
      <c r="G28" s="21">
        <v>497.42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15737.539999999999</v>
      </c>
      <c r="T28" s="75">
        <f t="shared" si="2"/>
        <v>15737.539999999999</v>
      </c>
      <c r="W28" s="81"/>
    </row>
    <row r="29" spans="1:23" ht="15.75">
      <c r="A29" s="49">
        <v>25</v>
      </c>
      <c r="B29" s="50" t="s">
        <v>37</v>
      </c>
      <c r="C29" s="21">
        <v>36190.72</v>
      </c>
      <c r="D29" s="21">
        <v>34900.07</v>
      </c>
      <c r="E29" s="21">
        <v>24504.34</v>
      </c>
      <c r="F29" s="21">
        <v>5000.12</v>
      </c>
      <c r="G29" s="21">
        <v>5028.64</v>
      </c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51">
        <f t="shared" si="1"/>
        <v>0</v>
      </c>
      <c r="S29" s="61">
        <f t="shared" si="0"/>
        <v>105623.89</v>
      </c>
      <c r="T29" s="75">
        <f t="shared" si="2"/>
        <v>105623.89</v>
      </c>
      <c r="W29" s="81"/>
    </row>
    <row r="30" spans="1:23" ht="15.75" customHeight="1">
      <c r="A30" s="49">
        <v>26</v>
      </c>
      <c r="B30" s="50" t="s">
        <v>39</v>
      </c>
      <c r="C30" s="21">
        <v>8701.42</v>
      </c>
      <c r="D30" s="21">
        <v>8612.27</v>
      </c>
      <c r="E30" s="21">
        <v>5356.09</v>
      </c>
      <c r="F30" s="21">
        <v>1644.12</v>
      </c>
      <c r="G30" s="21">
        <v>777.88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25091.780000000002</v>
      </c>
      <c r="T30" s="75">
        <f t="shared" si="2"/>
        <v>25091.780000000002</v>
      </c>
      <c r="W30" s="81"/>
    </row>
    <row r="31" spans="1:134" s="42" customFormat="1" ht="15.75" customHeight="1">
      <c r="A31" s="49">
        <v>27</v>
      </c>
      <c r="B31" s="50" t="s">
        <v>41</v>
      </c>
      <c r="C31" s="21">
        <v>6492.46</v>
      </c>
      <c r="D31" s="21">
        <v>8578.62</v>
      </c>
      <c r="E31" s="21">
        <v>3898.36</v>
      </c>
      <c r="F31" s="21">
        <v>1311.8</v>
      </c>
      <c r="G31" s="21">
        <v>1657.98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21939.22</v>
      </c>
      <c r="T31" s="75">
        <f t="shared" si="2"/>
        <v>21939.22</v>
      </c>
      <c r="U31" s="68"/>
      <c r="V31" s="68"/>
      <c r="W31" s="81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3891.26</v>
      </c>
      <c r="D32" s="21">
        <v>3153.36</v>
      </c>
      <c r="E32" s="21">
        <v>1166.44</v>
      </c>
      <c r="F32" s="21">
        <v>42.12</v>
      </c>
      <c r="G32" s="21">
        <v>347.81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8600.990000000002</v>
      </c>
      <c r="T32" s="75">
        <f t="shared" si="2"/>
        <v>8600.990000000002</v>
      </c>
      <c r="U32" s="68"/>
      <c r="V32" s="68"/>
      <c r="W32" s="81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7486.33</v>
      </c>
      <c r="D33" s="21">
        <v>8623.72</v>
      </c>
      <c r="E33" s="21">
        <v>2964.14</v>
      </c>
      <c r="F33" s="21">
        <v>2731.62</v>
      </c>
      <c r="G33" s="21">
        <v>461.81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22267.62</v>
      </c>
      <c r="T33" s="75">
        <f t="shared" si="2"/>
        <v>22267.62</v>
      </c>
      <c r="U33" s="68"/>
      <c r="V33" s="68"/>
      <c r="W33" s="81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6067.86</v>
      </c>
      <c r="D34" s="21">
        <f>5756.73+173.1</f>
        <v>5929.83</v>
      </c>
      <c r="E34" s="21">
        <v>2670.6</v>
      </c>
      <c r="F34" s="21">
        <v>852.01</v>
      </c>
      <c r="G34" s="21">
        <v>600.43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16120.73</v>
      </c>
      <c r="T34" s="75">
        <f t="shared" si="2"/>
        <v>16120.73</v>
      </c>
      <c r="U34" s="68"/>
      <c r="V34" s="68"/>
      <c r="W34" s="81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973852.3100000002</v>
      </c>
      <c r="D35" s="51">
        <f aca="true" t="shared" si="3" ref="D35:Q35">SUM(D5:D34)</f>
        <v>1178000.4400000002</v>
      </c>
      <c r="E35" s="51">
        <f t="shared" si="3"/>
        <v>1016675.16</v>
      </c>
      <c r="F35" s="51">
        <f t="shared" si="3"/>
        <v>182848.56999999998</v>
      </c>
      <c r="G35" s="51">
        <f t="shared" si="3"/>
        <v>141860.26000000004</v>
      </c>
      <c r="H35" s="51">
        <f t="shared" si="3"/>
        <v>10016.74</v>
      </c>
      <c r="I35" s="51">
        <f t="shared" si="3"/>
        <v>0</v>
      </c>
      <c r="J35" s="51">
        <f>SUM(J5:J34)</f>
        <v>0</v>
      </c>
      <c r="K35" s="51">
        <f t="shared" si="3"/>
        <v>10255.36</v>
      </c>
      <c r="L35" s="51">
        <f t="shared" si="3"/>
        <v>6007.61</v>
      </c>
      <c r="M35" s="51">
        <f t="shared" si="3"/>
        <v>211631.45</v>
      </c>
      <c r="N35" s="51">
        <f t="shared" si="3"/>
        <v>18494.18</v>
      </c>
      <c r="O35" s="51">
        <f t="shared" si="3"/>
        <v>70711.26999999999</v>
      </c>
      <c r="P35" s="51">
        <f t="shared" si="3"/>
        <v>2522.51</v>
      </c>
      <c r="Q35" s="51">
        <f t="shared" si="3"/>
        <v>45212.07000000001</v>
      </c>
      <c r="R35" s="51">
        <f t="shared" si="1"/>
        <v>374851.19</v>
      </c>
      <c r="S35" s="61">
        <f t="shared" si="0"/>
        <v>3868087.9300000006</v>
      </c>
      <c r="T35" s="75">
        <f t="shared" si="2"/>
        <v>3493236.7400000007</v>
      </c>
      <c r="U35" s="68"/>
      <c r="V35" s="68"/>
      <c r="W35" s="84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2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H18" sqref="H18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2" t="s">
        <v>104</v>
      </c>
      <c r="B2" s="87"/>
      <c r="C2" s="87"/>
      <c r="D2" s="87"/>
      <c r="E2" s="87"/>
      <c r="F2" s="87"/>
    </row>
    <row r="3" spans="1:6" ht="12.75">
      <c r="A3" s="87"/>
      <c r="B3" s="87"/>
      <c r="C3" s="87"/>
      <c r="D3" s="87"/>
      <c r="E3" s="87"/>
      <c r="F3" s="87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38" sqref="C38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105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299519.56</v>
      </c>
    </row>
    <row r="6" spans="1:3" ht="15.75">
      <c r="A6" s="49">
        <v>2</v>
      </c>
      <c r="B6" s="50" t="s">
        <v>7</v>
      </c>
      <c r="C6" s="6">
        <v>28421.23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118400.24</v>
      </c>
    </row>
    <row r="9" spans="1:3" ht="15.75">
      <c r="A9" s="49">
        <v>5</v>
      </c>
      <c r="B9" s="50" t="s">
        <v>10</v>
      </c>
      <c r="C9" s="6">
        <v>48632.35</v>
      </c>
    </row>
    <row r="10" spans="1:3" ht="15.75">
      <c r="A10" s="49">
        <v>6</v>
      </c>
      <c r="B10" s="50" t="s">
        <v>53</v>
      </c>
      <c r="C10" s="6">
        <v>23583.06</v>
      </c>
    </row>
    <row r="11" spans="1:3" ht="15.75">
      <c r="A11" s="49">
        <v>7</v>
      </c>
      <c r="B11" s="50" t="s">
        <v>11</v>
      </c>
      <c r="C11" s="6">
        <v>328149.78</v>
      </c>
    </row>
    <row r="12" spans="1:3" ht="15.75">
      <c r="A12" s="49">
        <v>8</v>
      </c>
      <c r="B12" s="50" t="s">
        <v>12</v>
      </c>
      <c r="C12" s="6">
        <v>31530.65</v>
      </c>
    </row>
    <row r="13" spans="1:3" ht="15.75">
      <c r="A13" s="49">
        <v>9</v>
      </c>
      <c r="B13" s="50" t="s">
        <v>13</v>
      </c>
      <c r="C13" s="6">
        <v>7698.53</v>
      </c>
    </row>
    <row r="14" spans="1:3" ht="15.75">
      <c r="A14" s="49">
        <v>10</v>
      </c>
      <c r="B14" s="50" t="s">
        <v>14</v>
      </c>
      <c r="C14" s="6">
        <v>3290.76</v>
      </c>
    </row>
    <row r="15" spans="1:3" ht="15.75">
      <c r="A15" s="49">
        <v>11</v>
      </c>
      <c r="B15" s="50" t="s">
        <v>15</v>
      </c>
      <c r="C15" s="6">
        <v>87967.51</v>
      </c>
    </row>
    <row r="16" spans="1:3" ht="15.75">
      <c r="A16" s="49">
        <v>12</v>
      </c>
      <c r="B16" s="50" t="s">
        <v>16</v>
      </c>
      <c r="C16" s="6"/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/>
    </row>
    <row r="19" spans="1:3" ht="15.75">
      <c r="A19" s="49">
        <v>15</v>
      </c>
      <c r="B19" s="50" t="s">
        <v>19</v>
      </c>
      <c r="C19" s="6">
        <v>17523.04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87</v>
      </c>
      <c r="C22" s="6">
        <v>110757.82</v>
      </c>
    </row>
    <row r="23" spans="1:3" ht="15.75">
      <c r="A23" s="49">
        <v>19</v>
      </c>
      <c r="B23" s="50" t="s">
        <v>22</v>
      </c>
      <c r="C23" s="6">
        <v>15108.58</v>
      </c>
    </row>
    <row r="24" spans="1:3" ht="15.75">
      <c r="A24" s="49">
        <v>20</v>
      </c>
      <c r="B24" s="50" t="s">
        <v>23</v>
      </c>
      <c r="C24" s="6">
        <v>154.8</v>
      </c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304932.98</v>
      </c>
    </row>
    <row r="27" spans="1:3" ht="15.75">
      <c r="A27" s="49">
        <v>23</v>
      </c>
      <c r="B27" s="50" t="s">
        <v>26</v>
      </c>
      <c r="C27" s="6">
        <v>59299.93</v>
      </c>
    </row>
    <row r="28" spans="1:3" ht="15.75">
      <c r="A28" s="49">
        <v>24</v>
      </c>
      <c r="B28" s="50" t="s">
        <v>36</v>
      </c>
      <c r="C28" s="6">
        <v>77.4</v>
      </c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>
        <v>195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>
        <v>111.95</v>
      </c>
    </row>
    <row r="34" spans="1:3" ht="15.75">
      <c r="A34" s="49">
        <v>30</v>
      </c>
      <c r="B34" s="50" t="s">
        <v>64</v>
      </c>
      <c r="C34" s="6">
        <v>634.8</v>
      </c>
    </row>
    <row r="35" spans="1:3" ht="15.75">
      <c r="A35" s="51"/>
      <c r="B35" s="51" t="s">
        <v>27</v>
      </c>
      <c r="C35" s="57">
        <f>SUM(C5:C34)</f>
        <v>1485989.97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K12" sqref="K12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106</v>
      </c>
      <c r="B3" s="53"/>
      <c r="C3" s="53"/>
      <c r="D3" s="53"/>
      <c r="E3" s="53"/>
      <c r="F3" s="53"/>
      <c r="G3" s="53"/>
    </row>
    <row r="4" spans="1:7" ht="14.25">
      <c r="A4" s="90"/>
      <c r="B4" s="90"/>
      <c r="C4" s="90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30028.92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661.34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/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30690.26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38" sqref="C38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3" t="s">
        <v>107</v>
      </c>
      <c r="B3" s="93"/>
      <c r="C3" s="93"/>
      <c r="D3" s="93"/>
      <c r="E3" s="93"/>
      <c r="F3" s="93"/>
      <c r="G3" s="93"/>
      <c r="H3" s="93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529.59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529.59</v>
      </c>
    </row>
    <row r="16" spans="1:3" ht="15.75">
      <c r="A16" s="49">
        <v>11</v>
      </c>
      <c r="B16" s="50" t="s">
        <v>15</v>
      </c>
      <c r="C16" s="55">
        <v>529.59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988.56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3636.5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workbookViewId="0" topLeftCell="A1">
      <pane ySplit="5" topLeftCell="BM18" activePane="bottomLeft" state="frozen"/>
      <selection pane="topLeft" activeCell="A1" sqref="A1"/>
      <selection pane="bottomLeft" activeCell="R26" sqref="R26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94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1774</v>
      </c>
      <c r="D6" s="6">
        <v>4576.57</v>
      </c>
      <c r="E6" s="6">
        <v>7252.48</v>
      </c>
      <c r="F6" s="6"/>
      <c r="G6" s="6"/>
      <c r="H6" s="6"/>
      <c r="I6" s="6"/>
      <c r="J6" s="6"/>
      <c r="K6" s="6">
        <v>8568.57</v>
      </c>
      <c r="L6" s="6">
        <v>11849.84</v>
      </c>
      <c r="M6" s="6"/>
      <c r="N6" s="57">
        <f>C6+D6+E6+F6+G6+H6+I6+J6+L6+M6+K6</f>
        <v>34021.46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573.69</v>
      </c>
      <c r="D7" s="6">
        <v>4539.86</v>
      </c>
      <c r="E7" s="6"/>
      <c r="F7" s="6"/>
      <c r="G7" s="6"/>
      <c r="H7" s="6"/>
      <c r="I7" s="6"/>
      <c r="J7" s="6"/>
      <c r="K7" s="6"/>
      <c r="L7" s="6">
        <v>4355.69</v>
      </c>
      <c r="M7" s="6"/>
      <c r="N7" s="57">
        <f aca="true" t="shared" si="0" ref="N7:N36">C7+D7+E7+F7+G7+H7+I7+J7+L7+M7+K7</f>
        <v>9469.239999999998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>
        <v>313.31</v>
      </c>
      <c r="D8" s="6">
        <v>3598.05</v>
      </c>
      <c r="E8" s="6"/>
      <c r="F8" s="6"/>
      <c r="G8" s="6"/>
      <c r="H8" s="6"/>
      <c r="I8" s="6"/>
      <c r="J8" s="6"/>
      <c r="K8" s="6"/>
      <c r="L8" s="6">
        <v>5527.7</v>
      </c>
      <c r="M8" s="6"/>
      <c r="N8" s="57">
        <f t="shared" si="0"/>
        <v>9439.06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/>
      <c r="D9" s="6">
        <v>5068.22</v>
      </c>
      <c r="E9" s="6">
        <v>903.18</v>
      </c>
      <c r="F9" s="6"/>
      <c r="G9" s="6">
        <v>58923.56</v>
      </c>
      <c r="H9" s="6"/>
      <c r="I9" s="6"/>
      <c r="J9" s="6"/>
      <c r="K9" s="6"/>
      <c r="L9" s="6">
        <v>9693.77</v>
      </c>
      <c r="M9" s="6">
        <v>1559.87</v>
      </c>
      <c r="N9" s="57">
        <f t="shared" si="0"/>
        <v>76148.59999999999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939.93</v>
      </c>
      <c r="D10" s="6">
        <v>13625.93</v>
      </c>
      <c r="E10" s="6">
        <v>407.13</v>
      </c>
      <c r="F10" s="6"/>
      <c r="G10" s="6"/>
      <c r="H10" s="6">
        <v>1900.82</v>
      </c>
      <c r="I10" s="6">
        <v>3143.64</v>
      </c>
      <c r="J10" s="6"/>
      <c r="K10" s="6"/>
      <c r="L10" s="6">
        <v>17506.49</v>
      </c>
      <c r="M10" s="6">
        <v>677.74</v>
      </c>
      <c r="N10" s="57">
        <f t="shared" si="0"/>
        <v>38201.68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2140.24</v>
      </c>
      <c r="D11" s="6">
        <v>13474.18</v>
      </c>
      <c r="E11" s="6">
        <v>1400.91</v>
      </c>
      <c r="F11" s="6"/>
      <c r="G11" s="6"/>
      <c r="H11" s="6"/>
      <c r="I11" s="6"/>
      <c r="J11" s="6"/>
      <c r="K11" s="6"/>
      <c r="L11" s="6">
        <v>24799.79</v>
      </c>
      <c r="M11" s="6"/>
      <c r="N11" s="57">
        <f t="shared" si="0"/>
        <v>41815.12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313.31</v>
      </c>
      <c r="D12" s="6">
        <v>1937.9</v>
      </c>
      <c r="E12" s="6">
        <v>3842.34</v>
      </c>
      <c r="F12" s="6"/>
      <c r="G12" s="6">
        <v>6202.48</v>
      </c>
      <c r="H12" s="6"/>
      <c r="I12" s="6"/>
      <c r="J12" s="6"/>
      <c r="K12" s="6"/>
      <c r="L12" s="6">
        <v>4561.19</v>
      </c>
      <c r="M12" s="6"/>
      <c r="N12" s="57">
        <f t="shared" si="0"/>
        <v>16857.219999999998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939.93</v>
      </c>
      <c r="D13" s="6">
        <v>11295.37</v>
      </c>
      <c r="E13" s="6">
        <v>431.15</v>
      </c>
      <c r="F13" s="6"/>
      <c r="G13" s="6"/>
      <c r="H13" s="6"/>
      <c r="I13" s="6"/>
      <c r="J13" s="6"/>
      <c r="K13" s="6"/>
      <c r="L13" s="6">
        <v>4357.41</v>
      </c>
      <c r="M13" s="6"/>
      <c r="N13" s="57">
        <f t="shared" si="0"/>
        <v>17023.86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939.9</v>
      </c>
      <c r="D14" s="6">
        <v>6701.12</v>
      </c>
      <c r="E14" s="6"/>
      <c r="F14" s="6"/>
      <c r="G14" s="6"/>
      <c r="H14" s="6"/>
      <c r="I14" s="6"/>
      <c r="J14" s="6"/>
      <c r="K14" s="6"/>
      <c r="L14" s="83">
        <v>12181.32</v>
      </c>
      <c r="M14" s="6"/>
      <c r="N14" s="57">
        <f t="shared" si="0"/>
        <v>19822.34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/>
      <c r="D15" s="6">
        <v>609.78</v>
      </c>
      <c r="E15" s="6"/>
      <c r="F15" s="6"/>
      <c r="G15" s="6"/>
      <c r="H15" s="6"/>
      <c r="I15" s="6"/>
      <c r="J15" s="6"/>
      <c r="K15" s="6"/>
      <c r="L15" s="6">
        <v>4356.32</v>
      </c>
      <c r="M15" s="6"/>
      <c r="N15" s="57">
        <f t="shared" si="0"/>
        <v>4966.099999999999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1566.55</v>
      </c>
      <c r="D16" s="6">
        <v>16917.24</v>
      </c>
      <c r="E16" s="6">
        <v>2647.65</v>
      </c>
      <c r="F16" s="6"/>
      <c r="G16" s="6"/>
      <c r="H16" s="6">
        <v>1900.82</v>
      </c>
      <c r="I16" s="6"/>
      <c r="J16" s="6"/>
      <c r="K16" s="6"/>
      <c r="L16" s="6">
        <v>14636.58</v>
      </c>
      <c r="M16" s="6"/>
      <c r="N16" s="57">
        <f t="shared" si="0"/>
        <v>37668.840000000004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2493.4</v>
      </c>
      <c r="E17" s="6"/>
      <c r="F17" s="6"/>
      <c r="G17" s="6"/>
      <c r="H17" s="6"/>
      <c r="I17" s="6"/>
      <c r="J17" s="6"/>
      <c r="K17" s="6"/>
      <c r="L17" s="6">
        <v>5811.95</v>
      </c>
      <c r="M17" s="6"/>
      <c r="N17" s="57">
        <f t="shared" si="0"/>
        <v>8305.35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555.27</v>
      </c>
      <c r="M18" s="6"/>
      <c r="N18" s="57">
        <f t="shared" si="0"/>
        <v>555.27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834.07</v>
      </c>
      <c r="D19" s="6">
        <v>5041.08</v>
      </c>
      <c r="E19" s="6"/>
      <c r="F19" s="6"/>
      <c r="G19" s="6"/>
      <c r="H19" s="6">
        <v>1862.4</v>
      </c>
      <c r="I19" s="6"/>
      <c r="J19" s="6"/>
      <c r="K19" s="6"/>
      <c r="L19" s="6">
        <v>9123.8</v>
      </c>
      <c r="M19" s="6"/>
      <c r="N19" s="57">
        <f t="shared" si="0"/>
        <v>16861.35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1566.53</v>
      </c>
      <c r="D20" s="6">
        <v>6525.14</v>
      </c>
      <c r="E20" s="6">
        <v>1355.61</v>
      </c>
      <c r="F20" s="6"/>
      <c r="G20" s="6"/>
      <c r="H20" s="6">
        <v>1900.82</v>
      </c>
      <c r="I20" s="6"/>
      <c r="J20" s="6"/>
      <c r="K20" s="6"/>
      <c r="L20" s="6">
        <v>17523.15</v>
      </c>
      <c r="M20" s="6">
        <v>753.03</v>
      </c>
      <c r="N20" s="57">
        <f t="shared" si="0"/>
        <v>29624.28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/>
      <c r="D21" s="6">
        <v>653.34</v>
      </c>
      <c r="E21" s="6"/>
      <c r="F21" s="6"/>
      <c r="G21" s="6"/>
      <c r="H21" s="6"/>
      <c r="I21" s="6"/>
      <c r="J21" s="6"/>
      <c r="K21" s="6"/>
      <c r="L21" s="6">
        <v>754.81</v>
      </c>
      <c r="M21" s="6"/>
      <c r="N21" s="57">
        <f t="shared" si="0"/>
        <v>1408.15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2128.95</v>
      </c>
      <c r="M22" s="6"/>
      <c r="N22" s="57">
        <f t="shared" si="0"/>
        <v>2128.95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2193.1</v>
      </c>
      <c r="D23" s="6">
        <v>18615.02</v>
      </c>
      <c r="E23" s="6">
        <v>1717.4</v>
      </c>
      <c r="F23" s="6"/>
      <c r="G23" s="6"/>
      <c r="H23" s="6"/>
      <c r="I23" s="6"/>
      <c r="J23" s="6"/>
      <c r="K23" s="6"/>
      <c r="L23" s="6">
        <v>15628.7</v>
      </c>
      <c r="M23" s="6">
        <v>1855.82</v>
      </c>
      <c r="N23" s="57">
        <f t="shared" si="0"/>
        <v>40010.04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>
        <v>626.6</v>
      </c>
      <c r="D24" s="6">
        <v>29825.54</v>
      </c>
      <c r="E24" s="6"/>
      <c r="F24" s="6"/>
      <c r="G24" s="6"/>
      <c r="H24" s="6"/>
      <c r="I24" s="6"/>
      <c r="J24" s="6"/>
      <c r="K24" s="6"/>
      <c r="L24" s="6">
        <v>10009.58</v>
      </c>
      <c r="M24" s="6"/>
      <c r="N24" s="57">
        <f t="shared" si="0"/>
        <v>40461.72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313.31</v>
      </c>
      <c r="D25" s="6">
        <v>1660.15</v>
      </c>
      <c r="E25" s="6"/>
      <c r="F25" s="6"/>
      <c r="G25" s="6"/>
      <c r="H25" s="6"/>
      <c r="I25" s="6"/>
      <c r="J25" s="6"/>
      <c r="K25" s="6"/>
      <c r="L25" s="6">
        <v>6079.98</v>
      </c>
      <c r="M25" s="6"/>
      <c r="N25" s="57">
        <f t="shared" si="0"/>
        <v>8053.44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/>
      <c r="D26" s="6">
        <v>2601.96</v>
      </c>
      <c r="E26" s="6">
        <v>933.94</v>
      </c>
      <c r="F26" s="6"/>
      <c r="G26" s="6"/>
      <c r="H26" s="6"/>
      <c r="I26" s="6"/>
      <c r="J26" s="6"/>
      <c r="K26" s="6"/>
      <c r="L26" s="6">
        <v>3974.99</v>
      </c>
      <c r="M26" s="6"/>
      <c r="N26" s="57">
        <f t="shared" si="0"/>
        <v>7510.889999999999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6107.41</v>
      </c>
      <c r="D27" s="6">
        <v>14899.57</v>
      </c>
      <c r="E27" s="6">
        <v>874.1</v>
      </c>
      <c r="F27" s="6"/>
      <c r="G27" s="6">
        <v>3101.24</v>
      </c>
      <c r="H27" s="6">
        <v>1900.82</v>
      </c>
      <c r="I27" s="6"/>
      <c r="J27" s="6">
        <v>11899.54</v>
      </c>
      <c r="K27" s="6"/>
      <c r="L27" s="6">
        <v>22251.1</v>
      </c>
      <c r="M27" s="6">
        <v>10269.75</v>
      </c>
      <c r="N27" s="57">
        <f t="shared" si="0"/>
        <v>71303.53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1566.5</v>
      </c>
      <c r="D28" s="6">
        <v>9763.91</v>
      </c>
      <c r="E28" s="6"/>
      <c r="F28" s="6"/>
      <c r="G28" s="6"/>
      <c r="H28" s="6"/>
      <c r="I28" s="6"/>
      <c r="J28" s="6"/>
      <c r="K28" s="6"/>
      <c r="L28" s="6">
        <v>22389.86</v>
      </c>
      <c r="M28" s="6">
        <v>2103.48</v>
      </c>
      <c r="N28" s="57">
        <f t="shared" si="0"/>
        <v>35823.75000000001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>
        <v>313.31</v>
      </c>
      <c r="D29" s="6">
        <v>609.78</v>
      </c>
      <c r="E29" s="6">
        <v>466.97</v>
      </c>
      <c r="F29" s="6"/>
      <c r="G29" s="6"/>
      <c r="H29" s="6"/>
      <c r="I29" s="6"/>
      <c r="J29" s="6"/>
      <c r="K29" s="6"/>
      <c r="L29" s="6">
        <v>870.35</v>
      </c>
      <c r="M29" s="6"/>
      <c r="N29" s="57">
        <f t="shared" si="0"/>
        <v>2260.41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939.93</v>
      </c>
      <c r="D30" s="6">
        <v>10133.26</v>
      </c>
      <c r="E30" s="6"/>
      <c r="F30" s="6"/>
      <c r="G30" s="6">
        <v>68.37</v>
      </c>
      <c r="H30" s="6"/>
      <c r="I30" s="6"/>
      <c r="J30" s="6"/>
      <c r="K30" s="6"/>
      <c r="L30" s="6">
        <v>7796.88</v>
      </c>
      <c r="M30" s="6"/>
      <c r="N30" s="57">
        <f t="shared" si="0"/>
        <v>18938.440000000002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>
        <v>355.75</v>
      </c>
      <c r="E31" s="6"/>
      <c r="F31" s="6"/>
      <c r="G31" s="6"/>
      <c r="H31" s="6"/>
      <c r="I31" s="6"/>
      <c r="J31" s="6"/>
      <c r="K31" s="6"/>
      <c r="L31" s="6">
        <v>275.24</v>
      </c>
      <c r="M31" s="6"/>
      <c r="N31" s="57">
        <f t="shared" si="0"/>
        <v>630.99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>
        <v>765.9</v>
      </c>
      <c r="M32" s="6"/>
      <c r="N32" s="57">
        <f t="shared" si="0"/>
        <v>765.9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>
        <v>466.17</v>
      </c>
      <c r="M33" s="6"/>
      <c r="N33" s="57">
        <f t="shared" si="0"/>
        <v>466.17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>
        <v>626.62</v>
      </c>
      <c r="D34" s="6">
        <v>1273.84</v>
      </c>
      <c r="E34" s="6"/>
      <c r="F34" s="6"/>
      <c r="G34" s="6"/>
      <c r="H34" s="6"/>
      <c r="I34" s="6"/>
      <c r="J34" s="6"/>
      <c r="K34" s="6"/>
      <c r="L34" s="6">
        <v>2447.77</v>
      </c>
      <c r="M34" s="6"/>
      <c r="N34" s="57">
        <f t="shared" si="0"/>
        <v>4348.23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313.31</v>
      </c>
      <c r="D35" s="6">
        <v>609.78</v>
      </c>
      <c r="E35" s="6"/>
      <c r="F35" s="6"/>
      <c r="G35" s="6"/>
      <c r="H35" s="6"/>
      <c r="I35" s="6"/>
      <c r="J35" s="6"/>
      <c r="K35" s="6"/>
      <c r="L35" s="6">
        <v>1165.86</v>
      </c>
      <c r="M35" s="6"/>
      <c r="N35" s="57">
        <f t="shared" si="0"/>
        <v>2088.95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24901.550000000003</v>
      </c>
      <c r="D36" s="63">
        <f t="shared" si="1"/>
        <v>187405.74</v>
      </c>
      <c r="E36" s="63">
        <f t="shared" si="1"/>
        <v>22232.86</v>
      </c>
      <c r="F36" s="63">
        <f>SUM(F6:F35)</f>
        <v>0</v>
      </c>
      <c r="G36" s="63">
        <f t="shared" si="1"/>
        <v>68295.65</v>
      </c>
      <c r="H36" s="63">
        <f t="shared" si="1"/>
        <v>9465.68</v>
      </c>
      <c r="I36" s="63">
        <f t="shared" si="1"/>
        <v>3143.64</v>
      </c>
      <c r="J36" s="63">
        <f>SUM(J6:J35)</f>
        <v>11899.54</v>
      </c>
      <c r="K36" s="63">
        <f>SUM(K6:K35)</f>
        <v>8568.57</v>
      </c>
      <c r="L36" s="63">
        <f>SUM(L6:L35)</f>
        <v>243846.41000000003</v>
      </c>
      <c r="M36" s="63">
        <f t="shared" si="1"/>
        <v>17219.69</v>
      </c>
      <c r="N36" s="57">
        <f t="shared" si="0"/>
        <v>596979.3299999998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E24" sqref="E24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109</v>
      </c>
      <c r="B3" s="53"/>
      <c r="C3" s="53"/>
    </row>
    <row r="4" spans="1:3" ht="14.25">
      <c r="A4" s="90"/>
      <c r="B4" s="90"/>
      <c r="C4" s="90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10041.97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10041.97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E28" sqref="E28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110</v>
      </c>
      <c r="B3" s="53"/>
      <c r="C3" s="53"/>
    </row>
    <row r="4" spans="1:3" ht="14.25">
      <c r="A4" s="90"/>
      <c r="B4" s="90"/>
      <c r="C4" s="90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80745.16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80745.16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G26" sqref="G26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111</v>
      </c>
      <c r="B3" s="53"/>
      <c r="C3" s="53"/>
      <c r="D3" s="53"/>
      <c r="E3" s="53"/>
      <c r="F3" s="53"/>
    </row>
    <row r="4" spans="1:6" ht="14.25">
      <c r="A4" s="90"/>
      <c r="B4" s="90"/>
      <c r="C4" s="90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83112.24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855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2923.81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83967.24</v>
      </c>
      <c r="D36" s="56">
        <f>SUM(D6:D35)</f>
        <v>2923.81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M42" sqref="M42:M43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6" t="s">
        <v>96</v>
      </c>
      <c r="B3" s="86"/>
      <c r="C3" s="86"/>
      <c r="D3" s="86"/>
      <c r="E3" s="86"/>
      <c r="F3" s="86"/>
      <c r="G3" s="87"/>
    </row>
    <row r="4" spans="1:7" ht="12.75">
      <c r="A4" s="87"/>
      <c r="B4" s="87"/>
      <c r="C4" s="87"/>
      <c r="D4" s="87"/>
      <c r="E4" s="87"/>
      <c r="F4" s="87"/>
      <c r="G4" s="87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6249.61</v>
      </c>
      <c r="D7" s="6">
        <v>4999.96</v>
      </c>
      <c r="E7" s="7">
        <f>C7+D7</f>
        <v>11249.57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3912.16</v>
      </c>
      <c r="D8" s="6">
        <v>3129.93</v>
      </c>
      <c r="E8" s="7">
        <f aca="true" t="shared" si="0" ref="E8:E37">C8+D8</f>
        <v>7042.09</v>
      </c>
      <c r="F8" s="32"/>
      <c r="H8" s="3"/>
    </row>
    <row r="9" spans="1:8" ht="15.75">
      <c r="A9" s="49">
        <v>3</v>
      </c>
      <c r="B9" s="50" t="s">
        <v>8</v>
      </c>
      <c r="C9" s="6">
        <v>5216.57</v>
      </c>
      <c r="D9" s="6">
        <v>4173.78</v>
      </c>
      <c r="E9" s="7">
        <f t="shared" si="0"/>
        <v>9390.349999999999</v>
      </c>
      <c r="F9" s="32"/>
      <c r="H9" s="3"/>
    </row>
    <row r="10" spans="1:8" ht="15.75">
      <c r="A10" s="49">
        <v>4</v>
      </c>
      <c r="B10" s="50" t="s">
        <v>9</v>
      </c>
      <c r="C10" s="6">
        <v>2218.23</v>
      </c>
      <c r="D10" s="6">
        <v>1774.68</v>
      </c>
      <c r="E10" s="7">
        <f t="shared" si="0"/>
        <v>3992.91</v>
      </c>
      <c r="F10" s="32"/>
      <c r="H10" s="3"/>
    </row>
    <row r="11" spans="1:8" ht="15.75">
      <c r="A11" s="49">
        <v>5</v>
      </c>
      <c r="B11" s="50" t="s">
        <v>10</v>
      </c>
      <c r="C11" s="6">
        <v>9092.36</v>
      </c>
      <c r="D11" s="6">
        <v>7274.24</v>
      </c>
      <c r="E11" s="7">
        <f t="shared" si="0"/>
        <v>16366.6</v>
      </c>
      <c r="F11" s="32"/>
      <c r="H11" s="3"/>
    </row>
    <row r="12" spans="1:8" ht="15.75">
      <c r="A12" s="49">
        <v>6</v>
      </c>
      <c r="B12" s="50" t="s">
        <v>53</v>
      </c>
      <c r="C12" s="6">
        <v>6866.63</v>
      </c>
      <c r="D12" s="6">
        <v>5493.88</v>
      </c>
      <c r="E12" s="7">
        <f t="shared" si="0"/>
        <v>12360.51</v>
      </c>
      <c r="F12" s="32"/>
      <c r="H12" s="3"/>
    </row>
    <row r="13" spans="1:8" ht="15.75">
      <c r="A13" s="49">
        <v>7</v>
      </c>
      <c r="B13" s="50" t="s">
        <v>11</v>
      </c>
      <c r="C13" s="6">
        <v>583.66</v>
      </c>
      <c r="D13" s="6">
        <v>466.95</v>
      </c>
      <c r="E13" s="7">
        <f t="shared" si="0"/>
        <v>1050.61</v>
      </c>
      <c r="F13" s="32"/>
      <c r="H13" s="3"/>
    </row>
    <row r="14" spans="1:8" ht="15.75">
      <c r="A14" s="49">
        <v>8</v>
      </c>
      <c r="B14" s="50" t="s">
        <v>12</v>
      </c>
      <c r="C14" s="6">
        <v>3896.04</v>
      </c>
      <c r="D14" s="6">
        <v>3117</v>
      </c>
      <c r="E14" s="7">
        <f t="shared" si="0"/>
        <v>7013.04</v>
      </c>
      <c r="F14" s="32"/>
      <c r="H14" s="3"/>
    </row>
    <row r="15" spans="1:8" ht="15.75">
      <c r="A15" s="49">
        <v>9</v>
      </c>
      <c r="B15" s="50" t="s">
        <v>13</v>
      </c>
      <c r="C15" s="6">
        <v>4724.45</v>
      </c>
      <c r="D15" s="6">
        <v>3780.07</v>
      </c>
      <c r="E15" s="7">
        <f t="shared" si="0"/>
        <v>8504.52</v>
      </c>
      <c r="F15" s="32"/>
      <c r="H15" s="3"/>
    </row>
    <row r="16" spans="1:8" ht="15.75">
      <c r="A16" s="49">
        <v>10</v>
      </c>
      <c r="B16" s="50" t="s">
        <v>14</v>
      </c>
      <c r="C16" s="6">
        <v>1017.54</v>
      </c>
      <c r="D16" s="6">
        <v>814.05</v>
      </c>
      <c r="E16" s="7">
        <f t="shared" si="0"/>
        <v>1831.59</v>
      </c>
      <c r="F16" s="32"/>
      <c r="H16" s="3"/>
    </row>
    <row r="17" spans="1:8" ht="15.75">
      <c r="A17" s="49">
        <v>11</v>
      </c>
      <c r="B17" s="50" t="s">
        <v>15</v>
      </c>
      <c r="C17" s="6">
        <v>5247.57</v>
      </c>
      <c r="D17" s="6">
        <v>4198.56</v>
      </c>
      <c r="E17" s="7">
        <f t="shared" si="0"/>
        <v>9446.130000000001</v>
      </c>
      <c r="F17" s="32"/>
      <c r="H17" s="3"/>
    </row>
    <row r="18" spans="1:8" ht="15.75">
      <c r="A18" s="49">
        <v>12</v>
      </c>
      <c r="B18" s="50" t="s">
        <v>16</v>
      </c>
      <c r="C18" s="6">
        <v>4970.09</v>
      </c>
      <c r="D18" s="6">
        <v>3976.24</v>
      </c>
      <c r="E18" s="7">
        <f t="shared" si="0"/>
        <v>8946.33</v>
      </c>
      <c r="F18" s="32"/>
      <c r="H18" s="3"/>
    </row>
    <row r="19" spans="1:8" ht="15.75">
      <c r="A19" s="49">
        <v>13</v>
      </c>
      <c r="B19" s="50" t="s">
        <v>17</v>
      </c>
      <c r="C19" s="6">
        <v>1298.68</v>
      </c>
      <c r="D19" s="6">
        <v>1039.08</v>
      </c>
      <c r="E19" s="7">
        <f t="shared" si="0"/>
        <v>2337.76</v>
      </c>
      <c r="F19" s="32"/>
      <c r="H19" s="3"/>
    </row>
    <row r="20" spans="1:8" ht="15.75">
      <c r="A20" s="49">
        <v>14</v>
      </c>
      <c r="B20" s="50" t="s">
        <v>18</v>
      </c>
      <c r="C20" s="6">
        <v>1778.79</v>
      </c>
      <c r="D20" s="6">
        <v>1423.27</v>
      </c>
      <c r="E20" s="7">
        <f t="shared" si="0"/>
        <v>3202.06</v>
      </c>
      <c r="F20" s="32"/>
      <c r="H20" s="3"/>
    </row>
    <row r="21" spans="1:8" ht="15.75">
      <c r="A21" s="49">
        <v>15</v>
      </c>
      <c r="B21" s="50" t="s">
        <v>19</v>
      </c>
      <c r="C21" s="6">
        <v>6188.74</v>
      </c>
      <c r="D21" s="6">
        <v>4951.74</v>
      </c>
      <c r="E21" s="7">
        <f t="shared" si="0"/>
        <v>11140.48</v>
      </c>
      <c r="F21" s="32"/>
      <c r="H21" s="3"/>
    </row>
    <row r="22" spans="1:8" ht="15.75">
      <c r="A22" s="49">
        <v>16</v>
      </c>
      <c r="B22" s="50" t="s">
        <v>20</v>
      </c>
      <c r="C22" s="6">
        <v>500.05</v>
      </c>
      <c r="D22" s="6">
        <v>400.05</v>
      </c>
      <c r="E22" s="7">
        <f t="shared" si="0"/>
        <v>900.1</v>
      </c>
      <c r="F22" s="32"/>
      <c r="H22" s="3"/>
    </row>
    <row r="23" spans="1:8" ht="15.75">
      <c r="A23" s="49">
        <v>17</v>
      </c>
      <c r="B23" s="50" t="s">
        <v>21</v>
      </c>
      <c r="C23" s="6">
        <v>1791.64</v>
      </c>
      <c r="D23" s="6">
        <v>1433.34</v>
      </c>
      <c r="E23" s="7">
        <f t="shared" si="0"/>
        <v>3224.98</v>
      </c>
      <c r="F23" s="32"/>
      <c r="H23" s="3"/>
    </row>
    <row r="24" spans="1:8" ht="15.75">
      <c r="A24" s="49">
        <v>18</v>
      </c>
      <c r="B24" s="50" t="s">
        <v>87</v>
      </c>
      <c r="C24" s="6">
        <v>6230.42</v>
      </c>
      <c r="D24" s="6">
        <v>4985.62</v>
      </c>
      <c r="E24" s="7">
        <f t="shared" si="0"/>
        <v>11216.04</v>
      </c>
      <c r="F24" s="32"/>
      <c r="H24" s="3"/>
    </row>
    <row r="25" spans="1:8" ht="15.75">
      <c r="A25" s="49">
        <v>19</v>
      </c>
      <c r="B25" s="50" t="s">
        <v>22</v>
      </c>
      <c r="C25" s="6">
        <v>4229.8</v>
      </c>
      <c r="D25" s="6">
        <v>3383.75</v>
      </c>
      <c r="E25" s="7">
        <f t="shared" si="0"/>
        <v>7613.55</v>
      </c>
      <c r="F25" s="32"/>
      <c r="H25" s="3"/>
    </row>
    <row r="26" spans="1:8" ht="15.75">
      <c r="A26" s="49">
        <v>20</v>
      </c>
      <c r="B26" s="50" t="s">
        <v>23</v>
      </c>
      <c r="C26" s="6">
        <v>1480.65</v>
      </c>
      <c r="D26" s="6">
        <v>1184.54</v>
      </c>
      <c r="E26" s="7">
        <f t="shared" si="0"/>
        <v>2665.19</v>
      </c>
      <c r="F26" s="32"/>
      <c r="H26" s="3"/>
    </row>
    <row r="27" spans="1:8" ht="15.75">
      <c r="A27" s="49">
        <v>21</v>
      </c>
      <c r="B27" s="50" t="s">
        <v>24</v>
      </c>
      <c r="C27" s="6">
        <v>2336.25</v>
      </c>
      <c r="D27" s="6">
        <v>1869.13</v>
      </c>
      <c r="E27" s="7">
        <f t="shared" si="0"/>
        <v>4205.38</v>
      </c>
      <c r="F27" s="32"/>
      <c r="H27" s="3"/>
    </row>
    <row r="28" spans="1:8" ht="15.75">
      <c r="A28" s="49">
        <v>22</v>
      </c>
      <c r="B28" s="50" t="s">
        <v>25</v>
      </c>
      <c r="C28" s="6">
        <v>10457.71</v>
      </c>
      <c r="D28" s="6">
        <v>8365.65</v>
      </c>
      <c r="E28" s="7">
        <f t="shared" si="0"/>
        <v>18823.36</v>
      </c>
      <c r="F28" s="32"/>
      <c r="H28" s="3"/>
    </row>
    <row r="29" spans="1:8" ht="15.75">
      <c r="A29" s="49">
        <v>23</v>
      </c>
      <c r="B29" s="50" t="s">
        <v>26</v>
      </c>
      <c r="C29" s="6">
        <v>11404.8</v>
      </c>
      <c r="D29" s="6">
        <v>9125.71</v>
      </c>
      <c r="E29" s="7">
        <f t="shared" si="0"/>
        <v>20530.51</v>
      </c>
      <c r="F29" s="32"/>
      <c r="H29" s="3"/>
    </row>
    <row r="30" spans="1:8" ht="15.75">
      <c r="A30" s="49">
        <v>24</v>
      </c>
      <c r="B30" s="50" t="s">
        <v>36</v>
      </c>
      <c r="C30" s="6">
        <v>644.25</v>
      </c>
      <c r="D30" s="6">
        <v>515.4</v>
      </c>
      <c r="E30" s="7">
        <f t="shared" si="0"/>
        <v>1159.65</v>
      </c>
      <c r="F30" s="32"/>
      <c r="H30" s="3"/>
    </row>
    <row r="31" spans="1:8" ht="15.75">
      <c r="A31" s="49">
        <v>25</v>
      </c>
      <c r="B31" s="50" t="s">
        <v>37</v>
      </c>
      <c r="C31" s="6">
        <v>7668.32</v>
      </c>
      <c r="D31" s="6">
        <v>6134.93</v>
      </c>
      <c r="E31" s="7">
        <f t="shared" si="0"/>
        <v>13803.25</v>
      </c>
      <c r="F31" s="32"/>
      <c r="H31" s="3"/>
    </row>
    <row r="32" spans="1:8" ht="15.75">
      <c r="A32" s="49">
        <v>26</v>
      </c>
      <c r="B32" s="50" t="s">
        <v>39</v>
      </c>
      <c r="C32" s="6">
        <v>1943.4</v>
      </c>
      <c r="D32" s="6">
        <v>1554.83</v>
      </c>
      <c r="E32" s="7">
        <f t="shared" si="0"/>
        <v>3498.23</v>
      </c>
      <c r="F32" s="32"/>
      <c r="H32" s="3"/>
    </row>
    <row r="33" spans="1:8" ht="15.75">
      <c r="A33" s="49">
        <v>27</v>
      </c>
      <c r="B33" s="50" t="s">
        <v>41</v>
      </c>
      <c r="C33" s="6">
        <v>1553.84</v>
      </c>
      <c r="D33" s="6">
        <v>1243.29</v>
      </c>
      <c r="E33" s="7">
        <f t="shared" si="0"/>
        <v>2797.13</v>
      </c>
      <c r="F33" s="32"/>
      <c r="H33" s="3"/>
    </row>
    <row r="34" spans="1:8" ht="15.75">
      <c r="A34" s="49">
        <v>28</v>
      </c>
      <c r="B34" s="50" t="s">
        <v>54</v>
      </c>
      <c r="C34" s="6">
        <v>272.48</v>
      </c>
      <c r="D34" s="6">
        <v>218.03</v>
      </c>
      <c r="E34" s="7">
        <f t="shared" si="0"/>
        <v>490.51</v>
      </c>
      <c r="F34" s="32"/>
      <c r="H34" s="3"/>
    </row>
    <row r="35" spans="1:8" ht="15.75">
      <c r="A35" s="49">
        <v>29</v>
      </c>
      <c r="B35" s="50" t="s">
        <v>55</v>
      </c>
      <c r="C35" s="6">
        <v>1058.19</v>
      </c>
      <c r="D35" s="6">
        <v>846.68</v>
      </c>
      <c r="E35" s="7">
        <f t="shared" si="0"/>
        <v>1904.87</v>
      </c>
      <c r="F35" s="32"/>
      <c r="H35" s="3"/>
    </row>
    <row r="36" spans="1:8" ht="15.75">
      <c r="A36" s="49">
        <v>30</v>
      </c>
      <c r="B36" s="50" t="s">
        <v>64</v>
      </c>
      <c r="C36" s="6">
        <v>188.43</v>
      </c>
      <c r="D36" s="6">
        <v>150.75</v>
      </c>
      <c r="E36" s="7">
        <f t="shared" si="0"/>
        <v>339.18</v>
      </c>
      <c r="F36" s="32"/>
      <c r="H36" s="3"/>
    </row>
    <row r="37" spans="1:8" ht="15.75">
      <c r="A37" s="51"/>
      <c r="B37" s="51" t="s">
        <v>27</v>
      </c>
      <c r="C37" s="57">
        <f>SUM(C7:C36)</f>
        <v>115021.34999999999</v>
      </c>
      <c r="D37" s="57">
        <f>SUM(D7:D36)</f>
        <v>92025.12999999998</v>
      </c>
      <c r="E37" s="7">
        <f t="shared" si="0"/>
        <v>207046.47999999998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D18" sqref="D18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6" t="s">
        <v>97</v>
      </c>
      <c r="C2" s="86"/>
      <c r="D2" s="86"/>
      <c r="E2" s="86"/>
      <c r="F2" s="86"/>
      <c r="G2" s="86"/>
      <c r="H2" s="86"/>
      <c r="I2" s="86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1811.32</v>
      </c>
      <c r="D6" s="40">
        <v>1449.09</v>
      </c>
      <c r="E6" s="41">
        <f>C6+D6</f>
        <v>3260.41</v>
      </c>
      <c r="F6" s="32"/>
    </row>
    <row r="7" spans="1:6" ht="15.75">
      <c r="A7" s="49">
        <v>2</v>
      </c>
      <c r="B7" s="50" t="s">
        <v>7</v>
      </c>
      <c r="C7" s="6">
        <v>663.58</v>
      </c>
      <c r="D7" s="6">
        <v>530.84</v>
      </c>
      <c r="E7" s="41">
        <f aca="true" t="shared" si="0" ref="E7:E36">C7+D7</f>
        <v>1194.42</v>
      </c>
      <c r="F7" s="32"/>
    </row>
    <row r="8" spans="1:6" ht="15.75">
      <c r="A8" s="49">
        <v>3</v>
      </c>
      <c r="B8" s="50" t="s">
        <v>8</v>
      </c>
      <c r="C8" s="1">
        <v>155.33</v>
      </c>
      <c r="D8" s="6">
        <v>124.26</v>
      </c>
      <c r="E8" s="41">
        <f t="shared" si="0"/>
        <v>279.59000000000003</v>
      </c>
      <c r="F8" s="32"/>
    </row>
    <row r="9" spans="1:6" ht="15.75">
      <c r="A9" s="49">
        <v>4</v>
      </c>
      <c r="B9" s="50" t="s">
        <v>9</v>
      </c>
      <c r="C9" s="6">
        <v>718.87</v>
      </c>
      <c r="D9" s="6">
        <v>575.07</v>
      </c>
      <c r="E9" s="41">
        <f t="shared" si="0"/>
        <v>1293.94</v>
      </c>
      <c r="F9" s="32"/>
    </row>
    <row r="10" spans="1:6" ht="15.75">
      <c r="A10" s="49">
        <v>5</v>
      </c>
      <c r="B10" s="50" t="s">
        <v>10</v>
      </c>
      <c r="C10" s="6">
        <v>1454.17</v>
      </c>
      <c r="D10" s="6">
        <v>1163.32</v>
      </c>
      <c r="E10" s="41">
        <f t="shared" si="0"/>
        <v>2617.49</v>
      </c>
      <c r="F10" s="32"/>
    </row>
    <row r="11" spans="1:6" ht="15.75">
      <c r="A11" s="49">
        <v>6</v>
      </c>
      <c r="B11" s="50" t="s">
        <v>53</v>
      </c>
      <c r="C11" s="6">
        <v>1194.31</v>
      </c>
      <c r="D11" s="6">
        <v>955.46</v>
      </c>
      <c r="E11" s="41">
        <f t="shared" si="0"/>
        <v>2149.77</v>
      </c>
      <c r="F11" s="32"/>
    </row>
    <row r="12" spans="1:6" ht="15.75">
      <c r="A12" s="49">
        <v>7</v>
      </c>
      <c r="B12" s="50" t="s">
        <v>11</v>
      </c>
      <c r="C12" s="6">
        <v>0</v>
      </c>
      <c r="D12" s="6">
        <v>0</v>
      </c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561.91</v>
      </c>
      <c r="D13" s="6">
        <v>449.55</v>
      </c>
      <c r="E13" s="41">
        <f t="shared" si="0"/>
        <v>1011.46</v>
      </c>
      <c r="F13" s="32"/>
    </row>
    <row r="14" spans="1:6" ht="15.75">
      <c r="A14" s="49">
        <v>9</v>
      </c>
      <c r="B14" s="50" t="s">
        <v>13</v>
      </c>
      <c r="C14" s="6">
        <v>1416.62</v>
      </c>
      <c r="D14" s="6">
        <v>1133.3</v>
      </c>
      <c r="E14" s="41">
        <f t="shared" si="0"/>
        <v>2549.92</v>
      </c>
      <c r="F14" s="32"/>
    </row>
    <row r="15" spans="1:6" ht="15.75">
      <c r="A15" s="49">
        <v>10</v>
      </c>
      <c r="B15" s="50" t="s">
        <v>14</v>
      </c>
      <c r="C15" s="6">
        <v>0</v>
      </c>
      <c r="D15" s="6">
        <v>0</v>
      </c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1271.29</v>
      </c>
      <c r="D16" s="6">
        <v>1017.07</v>
      </c>
      <c r="E16" s="41">
        <f t="shared" si="0"/>
        <v>2288.36</v>
      </c>
      <c r="F16" s="32"/>
    </row>
    <row r="17" spans="1:6" ht="15.75">
      <c r="A17" s="49">
        <v>12</v>
      </c>
      <c r="B17" s="50" t="s">
        <v>16</v>
      </c>
      <c r="C17" s="6">
        <v>621.32</v>
      </c>
      <c r="D17" s="6">
        <v>497.04</v>
      </c>
      <c r="E17" s="41">
        <f t="shared" si="0"/>
        <v>1118.3600000000001</v>
      </c>
      <c r="F17" s="32"/>
    </row>
    <row r="18" spans="1:6" ht="15.75">
      <c r="A18" s="49">
        <v>13</v>
      </c>
      <c r="B18" s="50" t="s">
        <v>17</v>
      </c>
      <c r="C18" s="6">
        <v>299.74</v>
      </c>
      <c r="D18" s="6">
        <v>239.8</v>
      </c>
      <c r="E18" s="41">
        <f t="shared" si="0"/>
        <v>539.54</v>
      </c>
      <c r="F18" s="32"/>
    </row>
    <row r="19" spans="1:6" ht="15.75">
      <c r="A19" s="49">
        <v>14</v>
      </c>
      <c r="B19" s="50" t="s">
        <v>18</v>
      </c>
      <c r="C19" s="6">
        <v>812.79</v>
      </c>
      <c r="D19" s="6">
        <v>650.28</v>
      </c>
      <c r="E19" s="41">
        <f t="shared" si="0"/>
        <v>1463.07</v>
      </c>
      <c r="F19" s="32"/>
    </row>
    <row r="20" spans="1:6" ht="15.75">
      <c r="A20" s="49">
        <v>15</v>
      </c>
      <c r="B20" s="50" t="s">
        <v>19</v>
      </c>
      <c r="C20" s="6">
        <v>1738.62</v>
      </c>
      <c r="D20" s="6">
        <v>1390.89</v>
      </c>
      <c r="E20" s="41">
        <f t="shared" si="0"/>
        <v>3129.51</v>
      </c>
      <c r="F20" s="32"/>
    </row>
    <row r="21" spans="1:6" ht="15.75">
      <c r="A21" s="49">
        <v>16</v>
      </c>
      <c r="B21" s="50" t="s">
        <v>20</v>
      </c>
      <c r="C21" s="6">
        <v>310.66</v>
      </c>
      <c r="D21" s="6">
        <v>248.52</v>
      </c>
      <c r="E21" s="41">
        <f t="shared" si="0"/>
        <v>559.1800000000001</v>
      </c>
      <c r="F21" s="32"/>
    </row>
    <row r="22" spans="1:6" ht="15.75">
      <c r="A22" s="49">
        <v>17</v>
      </c>
      <c r="B22" s="50" t="s">
        <v>21</v>
      </c>
      <c r="C22" s="6">
        <v>707.74</v>
      </c>
      <c r="D22" s="6">
        <v>566.19</v>
      </c>
      <c r="E22" s="41">
        <f t="shared" si="0"/>
        <v>1273.93</v>
      </c>
      <c r="F22" s="32"/>
    </row>
    <row r="23" spans="1:6" ht="15.75">
      <c r="A23" s="49">
        <v>18</v>
      </c>
      <c r="B23" s="50" t="s">
        <v>87</v>
      </c>
      <c r="C23" s="6">
        <v>532.95</v>
      </c>
      <c r="D23" s="6">
        <v>426.39</v>
      </c>
      <c r="E23" s="41">
        <f t="shared" si="0"/>
        <v>959.34</v>
      </c>
      <c r="F23" s="32"/>
    </row>
    <row r="24" spans="1:6" ht="15.75">
      <c r="A24" s="49">
        <v>19</v>
      </c>
      <c r="B24" s="50" t="s">
        <v>22</v>
      </c>
      <c r="C24" s="6">
        <v>2264.87</v>
      </c>
      <c r="D24" s="6">
        <v>1811.94</v>
      </c>
      <c r="E24" s="41">
        <f t="shared" si="0"/>
        <v>4076.81</v>
      </c>
      <c r="F24" s="32"/>
    </row>
    <row r="25" spans="1:6" ht="15.75">
      <c r="A25" s="49">
        <v>20</v>
      </c>
      <c r="B25" s="50" t="s">
        <v>23</v>
      </c>
      <c r="C25" s="6">
        <v>424.17</v>
      </c>
      <c r="D25" s="6">
        <v>339.34</v>
      </c>
      <c r="E25" s="41">
        <f t="shared" si="0"/>
        <v>763.51</v>
      </c>
      <c r="F25" s="32"/>
    </row>
    <row r="26" spans="1:6" ht="15.75">
      <c r="A26" s="49">
        <v>21</v>
      </c>
      <c r="B26" s="50" t="s">
        <v>24</v>
      </c>
      <c r="C26" s="6">
        <v>430.57</v>
      </c>
      <c r="D26" s="6">
        <v>344.46</v>
      </c>
      <c r="E26" s="41">
        <f t="shared" si="0"/>
        <v>775.03</v>
      </c>
      <c r="F26" s="32"/>
    </row>
    <row r="27" spans="1:6" ht="15.75">
      <c r="A27" s="49">
        <v>22</v>
      </c>
      <c r="B27" s="50" t="s">
        <v>25</v>
      </c>
      <c r="C27" s="6">
        <v>2226.22</v>
      </c>
      <c r="D27" s="6">
        <v>1780.96</v>
      </c>
      <c r="E27" s="41">
        <f t="shared" si="0"/>
        <v>4007.18</v>
      </c>
      <c r="F27" s="32"/>
    </row>
    <row r="28" spans="1:6" ht="15.75">
      <c r="A28" s="49">
        <v>23</v>
      </c>
      <c r="B28" s="50" t="s">
        <v>26</v>
      </c>
      <c r="C28" s="6">
        <v>2950.4</v>
      </c>
      <c r="D28" s="6">
        <v>2360.29</v>
      </c>
      <c r="E28" s="41">
        <f t="shared" si="0"/>
        <v>5310.6900000000005</v>
      </c>
      <c r="F28" s="32"/>
    </row>
    <row r="29" spans="1:6" ht="15.75">
      <c r="A29" s="49">
        <v>24</v>
      </c>
      <c r="B29" s="50" t="s">
        <v>36</v>
      </c>
      <c r="C29" s="6">
        <v>166.43</v>
      </c>
      <c r="D29" s="6">
        <v>133.14</v>
      </c>
      <c r="E29" s="41">
        <f t="shared" si="0"/>
        <v>299.57</v>
      </c>
      <c r="F29" s="32"/>
    </row>
    <row r="30" spans="1:6" ht="15.75">
      <c r="A30" s="49">
        <v>25</v>
      </c>
      <c r="B30" s="50" t="s">
        <v>37</v>
      </c>
      <c r="C30" s="6">
        <v>488.19</v>
      </c>
      <c r="D30" s="6">
        <v>390.54</v>
      </c>
      <c r="E30" s="41">
        <f t="shared" si="0"/>
        <v>878.73</v>
      </c>
      <c r="F30" s="32"/>
    </row>
    <row r="31" spans="1:6" ht="15.75">
      <c r="A31" s="49">
        <v>26</v>
      </c>
      <c r="B31" s="50" t="s">
        <v>39</v>
      </c>
      <c r="C31" s="6">
        <v>524.1</v>
      </c>
      <c r="D31" s="6">
        <v>419.28</v>
      </c>
      <c r="E31" s="41">
        <f t="shared" si="0"/>
        <v>943.38</v>
      </c>
      <c r="F31" s="32"/>
    </row>
    <row r="32" spans="1:6" ht="15.75">
      <c r="A32" s="49">
        <v>27</v>
      </c>
      <c r="B32" s="50" t="s">
        <v>41</v>
      </c>
      <c r="C32" s="6">
        <v>199.97</v>
      </c>
      <c r="D32" s="6">
        <v>159.98</v>
      </c>
      <c r="E32" s="41">
        <f t="shared" si="0"/>
        <v>359.95</v>
      </c>
      <c r="F32" s="32"/>
    </row>
    <row r="33" spans="1:6" ht="15.75">
      <c r="A33" s="49">
        <v>28</v>
      </c>
      <c r="B33" s="50" t="s">
        <v>54</v>
      </c>
      <c r="C33" s="6">
        <v>166.43</v>
      </c>
      <c r="D33" s="6">
        <v>133.14</v>
      </c>
      <c r="E33" s="41">
        <f t="shared" si="0"/>
        <v>299.57</v>
      </c>
      <c r="F33" s="32"/>
    </row>
    <row r="34" spans="1:6" ht="15.75">
      <c r="A34" s="49">
        <v>29</v>
      </c>
      <c r="B34" s="50" t="s">
        <v>55</v>
      </c>
      <c r="C34" s="6">
        <v>402.3</v>
      </c>
      <c r="D34" s="6">
        <v>321.83</v>
      </c>
      <c r="E34" s="41">
        <f t="shared" si="0"/>
        <v>724.13</v>
      </c>
      <c r="F34" s="32"/>
    </row>
    <row r="35" spans="1:6" ht="15.75">
      <c r="A35" s="49">
        <v>30</v>
      </c>
      <c r="B35" s="50" t="s">
        <v>64</v>
      </c>
      <c r="C35" s="6">
        <v>303.21</v>
      </c>
      <c r="D35" s="6">
        <v>242.58</v>
      </c>
      <c r="E35" s="41">
        <f t="shared" si="0"/>
        <v>545.79</v>
      </c>
      <c r="F35" s="32"/>
    </row>
    <row r="36" spans="1:6" ht="15.75">
      <c r="A36" s="62"/>
      <c r="B36" s="51" t="s">
        <v>27</v>
      </c>
      <c r="C36" s="57">
        <f>SUM(C6:C35)</f>
        <v>24818.079999999998</v>
      </c>
      <c r="D36" s="57">
        <f>SUM(D6:D35)</f>
        <v>19854.550000000003</v>
      </c>
      <c r="E36" s="41">
        <f t="shared" si="0"/>
        <v>44672.630000000005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Q17" sqref="Q17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98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8" t="s">
        <v>92</v>
      </c>
      <c r="H44" s="88"/>
    </row>
    <row r="45" spans="7:9" ht="12.75">
      <c r="G45" s="88"/>
      <c r="H45" s="88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39" sqref="C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99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27764.36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8460.71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8951.56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41126.67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88869.54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45396.08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73559.99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35862.04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34496.82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1673.5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36657.79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10414.63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2001.88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18918.7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33172.61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2389.6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2720.55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46710.4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30633.64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14117.44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4106.37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86019.42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30253.62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2035.38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18255.29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5707.56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1164.31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481.31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8814.4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290.16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721026.3300000002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L16" sqref="L16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9" t="s">
        <v>100</v>
      </c>
      <c r="B4" s="89"/>
      <c r="C4" s="89"/>
      <c r="D4" s="89"/>
      <c r="E4" s="89"/>
      <c r="F4" s="89"/>
      <c r="G4" s="89"/>
      <c r="H4" s="89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33918.46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1061.01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1442.22</v>
      </c>
    </row>
    <row r="10" spans="1:3" ht="15.75">
      <c r="A10" s="49">
        <v>4</v>
      </c>
      <c r="B10" s="50" t="s">
        <v>9</v>
      </c>
      <c r="C10" s="6">
        <v>11045.82</v>
      </c>
    </row>
    <row r="11" spans="1:3" ht="15.75">
      <c r="A11" s="49">
        <v>5</v>
      </c>
      <c r="B11" s="50" t="s">
        <v>10</v>
      </c>
      <c r="C11" s="6">
        <v>21224.62</v>
      </c>
    </row>
    <row r="12" spans="1:3" ht="15.75">
      <c r="A12" s="49">
        <v>6</v>
      </c>
      <c r="B12" s="50" t="s">
        <v>53</v>
      </c>
      <c r="C12" s="6">
        <v>10160</v>
      </c>
    </row>
    <row r="13" spans="1:3" ht="15.75">
      <c r="A13" s="49">
        <v>7</v>
      </c>
      <c r="B13" s="50" t="s">
        <v>11</v>
      </c>
      <c r="C13" s="6">
        <v>46709</v>
      </c>
    </row>
    <row r="14" spans="1:3" ht="15.75">
      <c r="A14" s="49">
        <v>8</v>
      </c>
      <c r="B14" s="50" t="s">
        <v>12</v>
      </c>
      <c r="C14" s="6">
        <v>11231.93</v>
      </c>
    </row>
    <row r="15" spans="1:3" ht="15.75">
      <c r="A15" s="49">
        <v>9</v>
      </c>
      <c r="B15" s="50" t="s">
        <v>13</v>
      </c>
      <c r="C15" s="6">
        <v>10787.48</v>
      </c>
    </row>
    <row r="16" spans="1:3" ht="15.75">
      <c r="A16" s="49">
        <v>10</v>
      </c>
      <c r="B16" s="50" t="s">
        <v>14</v>
      </c>
      <c r="C16" s="6">
        <v>3127.58</v>
      </c>
    </row>
    <row r="17" spans="1:3" ht="15.75">
      <c r="A17" s="49">
        <v>11</v>
      </c>
      <c r="B17" s="50" t="s">
        <v>15</v>
      </c>
      <c r="C17" s="6">
        <v>8165.73</v>
      </c>
    </row>
    <row r="18" spans="1:3" ht="15.75">
      <c r="A18" s="49">
        <v>12</v>
      </c>
      <c r="B18" s="50" t="s">
        <v>16</v>
      </c>
      <c r="C18" s="6">
        <v>0</v>
      </c>
    </row>
    <row r="19" spans="1:3" ht="15.75">
      <c r="A19" s="49">
        <v>13</v>
      </c>
      <c r="B19" s="50" t="s">
        <v>17</v>
      </c>
      <c r="C19" s="6">
        <v>0</v>
      </c>
    </row>
    <row r="20" spans="1:3" ht="15.75">
      <c r="A20" s="49">
        <v>14</v>
      </c>
      <c r="B20" s="50" t="s">
        <v>18</v>
      </c>
      <c r="C20" s="6">
        <v>8449.64</v>
      </c>
    </row>
    <row r="21" spans="1:3" ht="15.75">
      <c r="A21" s="49">
        <v>15</v>
      </c>
      <c r="B21" s="50" t="s">
        <v>19</v>
      </c>
      <c r="C21" s="6">
        <v>15233.15</v>
      </c>
    </row>
    <row r="22" spans="1:3" ht="15.75">
      <c r="A22" s="49">
        <v>16</v>
      </c>
      <c r="B22" s="50" t="s">
        <v>20</v>
      </c>
      <c r="C22" s="6">
        <v>711.27</v>
      </c>
    </row>
    <row r="23" spans="1:3" ht="15.75">
      <c r="A23" s="49">
        <v>17</v>
      </c>
      <c r="B23" s="50" t="s">
        <v>21</v>
      </c>
      <c r="C23" s="6">
        <v>807.79</v>
      </c>
    </row>
    <row r="24" spans="1:3" ht="15.75">
      <c r="A24" s="49">
        <v>18</v>
      </c>
      <c r="B24" s="50" t="s">
        <v>87</v>
      </c>
      <c r="C24" s="6">
        <v>9254.87</v>
      </c>
    </row>
    <row r="25" spans="1:3" ht="15.75">
      <c r="A25" s="49">
        <v>19</v>
      </c>
      <c r="B25" s="50" t="s">
        <v>22</v>
      </c>
      <c r="C25" s="6">
        <v>15004.37</v>
      </c>
    </row>
    <row r="26" spans="1:3" ht="15.75">
      <c r="A26" s="49">
        <v>20</v>
      </c>
      <c r="B26" s="50" t="s">
        <v>23</v>
      </c>
      <c r="C26" s="6">
        <v>3227.25</v>
      </c>
    </row>
    <row r="27" spans="1:3" ht="15.75">
      <c r="A27" s="49">
        <v>21</v>
      </c>
      <c r="B27" s="50" t="s">
        <v>24</v>
      </c>
      <c r="C27" s="6">
        <v>0</v>
      </c>
    </row>
    <row r="28" spans="1:3" ht="15.75">
      <c r="A28" s="49">
        <v>22</v>
      </c>
      <c r="B28" s="50" t="s">
        <v>25</v>
      </c>
      <c r="C28" s="6">
        <v>17925.25</v>
      </c>
    </row>
    <row r="29" spans="1:3" ht="15.75">
      <c r="A29" s="49">
        <v>23</v>
      </c>
      <c r="B29" s="50" t="s">
        <v>26</v>
      </c>
      <c r="C29" s="6">
        <v>2509.58</v>
      </c>
    </row>
    <row r="30" spans="1:3" ht="15.75">
      <c r="A30" s="49">
        <v>24</v>
      </c>
      <c r="B30" s="50" t="s">
        <v>36</v>
      </c>
      <c r="C30" s="6">
        <v>0</v>
      </c>
    </row>
    <row r="31" spans="1:3" ht="15.75">
      <c r="A31" s="49">
        <v>25</v>
      </c>
      <c r="B31" s="50" t="s">
        <v>37</v>
      </c>
      <c r="C31" s="6">
        <v>5333.37</v>
      </c>
    </row>
    <row r="32" spans="1:3" ht="15.75">
      <c r="A32" s="49">
        <v>26</v>
      </c>
      <c r="B32" s="50" t="s">
        <v>39</v>
      </c>
      <c r="C32" s="6">
        <v>0</v>
      </c>
    </row>
    <row r="33" spans="1:3" ht="15.75">
      <c r="A33" s="49">
        <v>27</v>
      </c>
      <c r="B33" s="50" t="s">
        <v>41</v>
      </c>
      <c r="C33" s="6">
        <v>0</v>
      </c>
    </row>
    <row r="34" spans="1:3" ht="15.75">
      <c r="A34" s="49">
        <v>28</v>
      </c>
      <c r="B34" s="50" t="s">
        <v>54</v>
      </c>
      <c r="C34" s="6">
        <v>0</v>
      </c>
    </row>
    <row r="35" spans="1:3" ht="15.75">
      <c r="A35" s="49">
        <v>29</v>
      </c>
      <c r="B35" s="50" t="s">
        <v>55</v>
      </c>
      <c r="C35" s="6">
        <v>2014.63</v>
      </c>
    </row>
    <row r="36" spans="1:3" ht="15.75">
      <c r="A36" s="49">
        <v>30</v>
      </c>
      <c r="B36" s="50" t="s">
        <v>64</v>
      </c>
      <c r="C36" s="6">
        <v>2060.33</v>
      </c>
    </row>
    <row r="37" spans="1:3" ht="15.75">
      <c r="A37" s="51"/>
      <c r="B37" s="51" t="s">
        <v>27</v>
      </c>
      <c r="C37" s="56">
        <f>SUM(C7:C36)</f>
        <v>241405.34999999995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E23" sqref="E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9" t="s">
        <v>101</v>
      </c>
      <c r="B3" s="89"/>
      <c r="C3" s="89"/>
      <c r="D3" s="89"/>
      <c r="E3" s="89"/>
      <c r="F3" s="89"/>
      <c r="G3" s="89"/>
    </row>
    <row r="4" spans="1:7" ht="15">
      <c r="A4" s="90"/>
      <c r="B4" s="90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14761.07</v>
      </c>
      <c r="D6" s="6">
        <v>25411.77</v>
      </c>
      <c r="E6" s="7">
        <f>C6+D6</f>
        <v>40172.84</v>
      </c>
      <c r="F6" s="32"/>
      <c r="G6" s="32"/>
    </row>
    <row r="7" spans="1:7" ht="15.75">
      <c r="A7" s="49">
        <v>2</v>
      </c>
      <c r="B7" s="50" t="s">
        <v>7</v>
      </c>
      <c r="C7" s="6">
        <v>1678.8</v>
      </c>
      <c r="D7" s="6">
        <v>3191.85</v>
      </c>
      <c r="E7" s="7">
        <f aca="true" t="shared" si="0" ref="E7:E36">C7+D7</f>
        <v>4870.65</v>
      </c>
      <c r="F7" s="32"/>
      <c r="G7" s="32"/>
    </row>
    <row r="8" spans="1:7" ht="15.75">
      <c r="A8" s="49">
        <v>3</v>
      </c>
      <c r="B8" s="50" t="s">
        <v>8</v>
      </c>
      <c r="C8" s="6">
        <v>1901.17</v>
      </c>
      <c r="D8" s="6">
        <v>1960.86</v>
      </c>
      <c r="E8" s="7">
        <f t="shared" si="0"/>
        <v>3862.0299999999997</v>
      </c>
      <c r="F8" s="32"/>
      <c r="G8" s="32"/>
    </row>
    <row r="9" spans="1:7" ht="15.75">
      <c r="A9" s="49">
        <v>4</v>
      </c>
      <c r="B9" s="50" t="s">
        <v>9</v>
      </c>
      <c r="C9" s="6">
        <v>11117.43</v>
      </c>
      <c r="D9" s="6">
        <v>15199.88</v>
      </c>
      <c r="E9" s="7">
        <f t="shared" si="0"/>
        <v>26317.309999999998</v>
      </c>
      <c r="F9" s="32"/>
      <c r="G9" s="32"/>
    </row>
    <row r="10" spans="1:7" ht="15.75">
      <c r="A10" s="49">
        <v>5</v>
      </c>
      <c r="B10" s="50" t="s">
        <v>10</v>
      </c>
      <c r="C10" s="6">
        <v>32362.56</v>
      </c>
      <c r="D10" s="6">
        <v>61172.86</v>
      </c>
      <c r="E10" s="7">
        <f t="shared" si="0"/>
        <v>93535.42</v>
      </c>
      <c r="F10" s="32"/>
      <c r="G10" s="32"/>
    </row>
    <row r="11" spans="1:7" ht="15.75">
      <c r="A11" s="49">
        <v>6</v>
      </c>
      <c r="B11" s="50" t="s">
        <v>53</v>
      </c>
      <c r="C11" s="6">
        <v>19389.41</v>
      </c>
      <c r="D11" s="6">
        <v>25796</v>
      </c>
      <c r="E11" s="7">
        <f t="shared" si="0"/>
        <v>45185.41</v>
      </c>
      <c r="F11" s="32"/>
      <c r="G11" s="32"/>
    </row>
    <row r="12" spans="1:7" ht="15.75">
      <c r="A12" s="49">
        <v>7</v>
      </c>
      <c r="B12" s="50" t="s">
        <v>11</v>
      </c>
      <c r="C12" s="6">
        <v>47377.75</v>
      </c>
      <c r="D12" s="6">
        <v>66653.66</v>
      </c>
      <c r="E12" s="7">
        <f t="shared" si="0"/>
        <v>114031.41</v>
      </c>
      <c r="F12" s="32"/>
      <c r="G12" s="32"/>
    </row>
    <row r="13" spans="1:7" ht="15.75">
      <c r="A13" s="49">
        <v>8</v>
      </c>
      <c r="B13" s="50" t="s">
        <v>12</v>
      </c>
      <c r="C13" s="6">
        <v>13955.7</v>
      </c>
      <c r="D13" s="6">
        <v>25160.2</v>
      </c>
      <c r="E13" s="7">
        <f t="shared" si="0"/>
        <v>39115.9</v>
      </c>
      <c r="F13" s="32"/>
      <c r="G13" s="32"/>
    </row>
    <row r="14" spans="1:7" ht="15.75">
      <c r="A14" s="49">
        <v>9</v>
      </c>
      <c r="B14" s="50" t="s">
        <v>13</v>
      </c>
      <c r="C14" s="6">
        <v>11607.85</v>
      </c>
      <c r="D14" s="6">
        <v>19259</v>
      </c>
      <c r="E14" s="7">
        <f t="shared" si="0"/>
        <v>30866.85</v>
      </c>
      <c r="F14" s="32"/>
      <c r="G14" s="32"/>
    </row>
    <row r="15" spans="1:7" ht="15.75">
      <c r="A15" s="49">
        <v>10</v>
      </c>
      <c r="B15" s="50" t="s">
        <v>14</v>
      </c>
      <c r="C15" s="6">
        <v>2632.98</v>
      </c>
      <c r="D15" s="6">
        <v>1590.01</v>
      </c>
      <c r="E15" s="7">
        <f t="shared" si="0"/>
        <v>4222.99</v>
      </c>
      <c r="F15" s="32"/>
      <c r="G15" s="32"/>
    </row>
    <row r="16" spans="1:7" ht="15.75">
      <c r="A16" s="49">
        <v>11</v>
      </c>
      <c r="B16" s="50" t="s">
        <v>15</v>
      </c>
      <c r="C16" s="6">
        <v>14971.17</v>
      </c>
      <c r="D16" s="6">
        <v>28359.81</v>
      </c>
      <c r="E16" s="7">
        <f t="shared" si="0"/>
        <v>43330.98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7524.76</v>
      </c>
      <c r="D19" s="6">
        <v>7202.77</v>
      </c>
      <c r="E19" s="7">
        <f t="shared" si="0"/>
        <v>14727.53</v>
      </c>
      <c r="F19" s="32"/>
      <c r="G19" s="32"/>
    </row>
    <row r="20" spans="1:7" ht="15.75">
      <c r="A20" s="49">
        <v>15</v>
      </c>
      <c r="B20" s="50" t="s">
        <v>19</v>
      </c>
      <c r="C20" s="6">
        <v>8823.28</v>
      </c>
      <c r="D20" s="6">
        <v>15230.94</v>
      </c>
      <c r="E20" s="7">
        <f t="shared" si="0"/>
        <v>24054.22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9202.23</v>
      </c>
      <c r="D23" s="6">
        <v>16361.88</v>
      </c>
      <c r="E23" s="7">
        <f t="shared" si="0"/>
        <v>25564.11</v>
      </c>
      <c r="F23" s="32"/>
      <c r="G23" s="32"/>
    </row>
    <row r="24" spans="1:7" ht="15.75">
      <c r="A24" s="49">
        <v>19</v>
      </c>
      <c r="B24" s="50" t="s">
        <v>22</v>
      </c>
      <c r="C24" s="6">
        <v>15864.49</v>
      </c>
      <c r="D24" s="6">
        <v>23017.85</v>
      </c>
      <c r="E24" s="7">
        <f t="shared" si="0"/>
        <v>38882.34</v>
      </c>
      <c r="F24" s="32"/>
      <c r="G24" s="32"/>
    </row>
    <row r="25" spans="1:7" ht="15.75">
      <c r="A25" s="49">
        <v>20</v>
      </c>
      <c r="B25" s="50" t="s">
        <v>23</v>
      </c>
      <c r="C25" s="6">
        <v>3146.13</v>
      </c>
      <c r="D25" s="6">
        <v>5423.21</v>
      </c>
      <c r="E25" s="7">
        <f t="shared" si="0"/>
        <v>8569.34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30521.03</v>
      </c>
      <c r="D27" s="6">
        <v>52553.56</v>
      </c>
      <c r="E27" s="7">
        <f t="shared" si="0"/>
        <v>83074.59</v>
      </c>
      <c r="F27" s="32"/>
      <c r="G27" s="32"/>
    </row>
    <row r="28" spans="1:7" ht="15.75">
      <c r="A28" s="49">
        <v>23</v>
      </c>
      <c r="B28" s="50" t="s">
        <v>26</v>
      </c>
      <c r="C28" s="6">
        <v>7044.63</v>
      </c>
      <c r="D28" s="6">
        <v>9616.89</v>
      </c>
      <c r="E28" s="7">
        <f t="shared" si="0"/>
        <v>16661.52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12742.29</v>
      </c>
      <c r="D30" s="6">
        <v>13426.38</v>
      </c>
      <c r="E30" s="7">
        <f t="shared" si="0"/>
        <v>26168.67</v>
      </c>
      <c r="F30" s="32"/>
      <c r="G30" s="32"/>
    </row>
    <row r="31" spans="1:7" ht="15.75">
      <c r="A31" s="49">
        <v>26</v>
      </c>
      <c r="B31" s="50" t="s">
        <v>39</v>
      </c>
      <c r="C31" s="6"/>
      <c r="D31" s="6"/>
      <c r="E31" s="7">
        <f t="shared" si="0"/>
        <v>0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5047.95</v>
      </c>
      <c r="D34" s="6">
        <v>11306.09</v>
      </c>
      <c r="E34" s="7">
        <f t="shared" si="0"/>
        <v>16354.04</v>
      </c>
      <c r="F34" s="32"/>
      <c r="G34" s="32"/>
    </row>
    <row r="35" spans="1:7" ht="15.75">
      <c r="A35" s="49">
        <v>30</v>
      </c>
      <c r="B35" s="50" t="s">
        <v>64</v>
      </c>
      <c r="C35" s="6"/>
      <c r="D35" s="6"/>
      <c r="E35" s="7">
        <f t="shared" si="0"/>
        <v>0</v>
      </c>
      <c r="F35" s="32"/>
      <c r="G35" s="32"/>
    </row>
    <row r="36" spans="1:7" ht="15.75">
      <c r="A36" s="51"/>
      <c r="B36" s="51" t="s">
        <v>27</v>
      </c>
      <c r="C36" s="6">
        <f>SUM(C6:C35)</f>
        <v>271672.68000000005</v>
      </c>
      <c r="D36" s="6">
        <f>SUM(D6:D35)</f>
        <v>427895.4700000001</v>
      </c>
      <c r="E36" s="7">
        <f t="shared" si="0"/>
        <v>699568.1500000001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D37" sqref="D37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102</v>
      </c>
      <c r="B3" s="53"/>
      <c r="C3" s="53"/>
      <c r="D3" s="53"/>
      <c r="E3" s="53"/>
      <c r="F3" s="53"/>
    </row>
    <row r="4" spans="1:6" ht="15">
      <c r="A4" s="91"/>
      <c r="B4" s="91"/>
      <c r="C4" s="91"/>
      <c r="D4" s="91"/>
      <c r="E4" s="91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9360</v>
      </c>
      <c r="D6" s="55">
        <v>960</v>
      </c>
    </row>
    <row r="7" spans="1:4" ht="15.75">
      <c r="A7" s="49">
        <v>2</v>
      </c>
      <c r="B7" s="50" t="s">
        <v>7</v>
      </c>
      <c r="C7" s="55">
        <v>720</v>
      </c>
      <c r="D7" s="55"/>
    </row>
    <row r="8" spans="1:4" ht="15.75">
      <c r="A8" s="49">
        <v>3</v>
      </c>
      <c r="B8" s="50" t="s">
        <v>8</v>
      </c>
      <c r="C8" s="55">
        <v>600</v>
      </c>
      <c r="D8" s="55"/>
    </row>
    <row r="9" spans="1:4" ht="15.75">
      <c r="A9" s="49">
        <v>4</v>
      </c>
      <c r="B9" s="50" t="s">
        <v>9</v>
      </c>
      <c r="C9" s="55">
        <v>4080</v>
      </c>
      <c r="D9" s="55"/>
    </row>
    <row r="10" spans="1:4" ht="15.75">
      <c r="A10" s="49">
        <v>5</v>
      </c>
      <c r="B10" s="50" t="s">
        <v>10</v>
      </c>
      <c r="C10" s="55">
        <v>11520</v>
      </c>
      <c r="D10" s="55">
        <v>480</v>
      </c>
    </row>
    <row r="11" spans="1:4" ht="15.75">
      <c r="A11" s="49">
        <v>6</v>
      </c>
      <c r="B11" s="50" t="s">
        <v>53</v>
      </c>
      <c r="C11" s="55">
        <v>6240</v>
      </c>
      <c r="D11" s="55"/>
    </row>
    <row r="12" spans="1:4" ht="15.75">
      <c r="A12" s="49">
        <v>7</v>
      </c>
      <c r="B12" s="50" t="s">
        <v>11</v>
      </c>
      <c r="C12" s="55">
        <v>18360</v>
      </c>
      <c r="D12" s="55">
        <v>2760</v>
      </c>
    </row>
    <row r="13" spans="1:4" ht="15.75">
      <c r="A13" s="49">
        <v>8</v>
      </c>
      <c r="B13" s="50" t="s">
        <v>12</v>
      </c>
      <c r="C13" s="55">
        <v>5520</v>
      </c>
      <c r="D13" s="55"/>
    </row>
    <row r="14" spans="1:4" ht="15.75">
      <c r="A14" s="49">
        <v>9</v>
      </c>
      <c r="B14" s="50" t="s">
        <v>13</v>
      </c>
      <c r="C14" s="55">
        <v>4440</v>
      </c>
      <c r="D14" s="55"/>
    </row>
    <row r="15" spans="1:4" ht="15.75">
      <c r="A15" s="49">
        <v>10</v>
      </c>
      <c r="B15" s="50" t="s">
        <v>14</v>
      </c>
      <c r="C15" s="55">
        <v>1080</v>
      </c>
      <c r="D15" s="55"/>
    </row>
    <row r="16" spans="1:4" ht="15.75">
      <c r="A16" s="49">
        <v>11</v>
      </c>
      <c r="B16" s="50" t="s">
        <v>15</v>
      </c>
      <c r="C16" s="55">
        <v>4680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3360</v>
      </c>
      <c r="D19" s="55"/>
    </row>
    <row r="20" spans="1:4" ht="15.75">
      <c r="A20" s="49">
        <v>15</v>
      </c>
      <c r="B20" s="50" t="s">
        <v>19</v>
      </c>
      <c r="C20" s="55">
        <v>5040</v>
      </c>
      <c r="D20" s="55">
        <v>120</v>
      </c>
    </row>
    <row r="21" spans="1:4" ht="15.75">
      <c r="A21" s="49">
        <v>16</v>
      </c>
      <c r="B21" s="50" t="s">
        <v>20</v>
      </c>
      <c r="C21" s="55">
        <v>240</v>
      </c>
      <c r="D21" s="55"/>
    </row>
    <row r="22" spans="1:4" ht="15.75">
      <c r="A22" s="49">
        <v>17</v>
      </c>
      <c r="B22" s="50" t="s">
        <v>21</v>
      </c>
      <c r="C22" s="55">
        <v>120</v>
      </c>
      <c r="D22" s="55"/>
    </row>
    <row r="23" spans="1:4" ht="15.75">
      <c r="A23" s="49">
        <v>18</v>
      </c>
      <c r="B23" s="50" t="s">
        <v>87</v>
      </c>
      <c r="C23" s="55">
        <v>3840</v>
      </c>
      <c r="D23" s="55"/>
    </row>
    <row r="24" spans="1:4" ht="15.75">
      <c r="A24" s="49">
        <v>19</v>
      </c>
      <c r="B24" s="50" t="s">
        <v>22</v>
      </c>
      <c r="C24" s="55">
        <v>5760</v>
      </c>
      <c r="D24" s="55">
        <v>600</v>
      </c>
    </row>
    <row r="25" spans="1:4" ht="15.75">
      <c r="A25" s="49">
        <v>20</v>
      </c>
      <c r="B25" s="50" t="s">
        <v>23</v>
      </c>
      <c r="C25" s="55">
        <v>1200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11280</v>
      </c>
      <c r="D27" s="55">
        <v>480</v>
      </c>
    </row>
    <row r="28" spans="1:4" ht="15.75">
      <c r="A28" s="49">
        <v>23</v>
      </c>
      <c r="B28" s="50" t="s">
        <v>26</v>
      </c>
      <c r="C28" s="55">
        <v>2040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2640</v>
      </c>
      <c r="D30" s="55">
        <v>480</v>
      </c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1812</v>
      </c>
      <c r="D34" s="55"/>
    </row>
    <row r="35" spans="1:4" ht="15.75">
      <c r="A35" s="49">
        <v>30</v>
      </c>
      <c r="B35" s="50" t="s">
        <v>64</v>
      </c>
      <c r="C35" s="55">
        <v>360</v>
      </c>
      <c r="D35" s="55"/>
    </row>
    <row r="36" spans="1:4" ht="15.75">
      <c r="A36" s="51"/>
      <c r="B36" s="51" t="s">
        <v>27</v>
      </c>
      <c r="C36" s="56">
        <f>SUM(C6:C35)</f>
        <v>104292</v>
      </c>
      <c r="D36" s="56">
        <f>SUM(D6:D35)</f>
        <v>5880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37" sqref="C37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103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2562.16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1281.08</v>
      </c>
    </row>
    <row r="13" spans="1:3" ht="15.75">
      <c r="A13" s="49">
        <v>8</v>
      </c>
      <c r="B13" s="50" t="s">
        <v>12</v>
      </c>
      <c r="C13" s="55">
        <v>16286.53</v>
      </c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33107.4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55799.33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2023-09-21T06:42:27Z</cp:lastPrinted>
  <dcterms:created xsi:type="dcterms:W3CDTF">2011-06-30T06:54:46Z</dcterms:created>
  <dcterms:modified xsi:type="dcterms:W3CDTF">2023-10-25T11:52:30Z</dcterms:modified>
  <cp:category/>
  <cp:version/>
  <cp:contentType/>
  <cp:contentStatus/>
</cp:coreProperties>
</file>